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sbal\Desktop\Dovilų kult. centras\Ketv ataskaitos\"/>
    </mc:Choice>
  </mc:AlternateContent>
  <xr:revisionPtr revIDLastSave="0" documentId="13_ncr:1_{D88C514A-3A00-415D-9CB9-FF91C1941539}" xr6:coauthVersionLast="47" xr6:coauthVersionMax="47" xr10:uidLastSave="{00000000-0000-0000-0000-000000000000}"/>
  <bookViews>
    <workbookView xWindow="-28920" yWindow="855" windowWidth="29040" windowHeight="15840" tabRatio="721" firstSheet="2" activeTab="2" xr2:uid="{00000000-000D-0000-FFFF-FFFF00000000}"/>
  </bookViews>
  <sheets>
    <sheet name="Suvestinė" sheetId="1" r:id="rId1"/>
    <sheet name="Forma Nr.2 SB Suvestinė" sheetId="2" r:id="rId2"/>
    <sheet name="Forma Nr.2 SB 7117" sheetId="3" r:id="rId3"/>
    <sheet name="Forma Nr.2 SB 71110" sheetId="4" r:id="rId4"/>
    <sheet name="Forma Nr.2 S" sheetId="5" r:id="rId5"/>
    <sheet name="9 priedas" sheetId="11" r:id="rId6"/>
    <sheet name="9 priedo pažyma" sheetId="6" r:id="rId7"/>
    <sheet name="Pažyma apie pajamas" sheetId="7" r:id="rId8"/>
    <sheet name="Forma Nr. S7" sheetId="8" r:id="rId9"/>
    <sheet name="Gautų FS pažyma" sheetId="9" r:id="rId10"/>
    <sheet name="Sukauptų FS pažyma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0" l="1"/>
  <c r="K83" i="11"/>
  <c r="J83" i="11"/>
  <c r="J82" i="11" s="1"/>
  <c r="I83" i="11"/>
  <c r="I82" i="11" s="1"/>
  <c r="K82" i="11"/>
  <c r="K76" i="11"/>
  <c r="K75" i="11" s="1"/>
  <c r="J76" i="11"/>
  <c r="J75" i="11" s="1"/>
  <c r="I76" i="11"/>
  <c r="I75" i="11" s="1"/>
  <c r="K70" i="11"/>
  <c r="J70" i="11"/>
  <c r="I70" i="11"/>
  <c r="K67" i="11"/>
  <c r="J67" i="11"/>
  <c r="I67" i="11"/>
  <c r="K66" i="11"/>
  <c r="J66" i="11"/>
  <c r="I66" i="11"/>
  <c r="K59" i="11"/>
  <c r="J59" i="11"/>
  <c r="I59" i="11"/>
  <c r="K54" i="11"/>
  <c r="J54" i="11"/>
  <c r="I54" i="11"/>
  <c r="K51" i="11"/>
  <c r="J51" i="11"/>
  <c r="I51" i="11"/>
  <c r="K48" i="11"/>
  <c r="K47" i="11" s="1"/>
  <c r="J48" i="11"/>
  <c r="J47" i="11" s="1"/>
  <c r="I48" i="11"/>
  <c r="I47" i="11" s="1"/>
  <c r="K43" i="11"/>
  <c r="J43" i="11"/>
  <c r="J42" i="11" s="1"/>
  <c r="I43" i="11"/>
  <c r="I42" i="11" s="1"/>
  <c r="K42" i="11"/>
  <c r="K39" i="11"/>
  <c r="J39" i="11"/>
  <c r="I39" i="11"/>
  <c r="K37" i="11"/>
  <c r="J37" i="11"/>
  <c r="I37" i="11"/>
  <c r="K32" i="11"/>
  <c r="J32" i="11"/>
  <c r="J31" i="11" s="1"/>
  <c r="I32" i="11"/>
  <c r="I31" i="11" s="1"/>
  <c r="K31" i="11"/>
  <c r="H20" i="9"/>
  <c r="H22" i="8"/>
  <c r="H17" i="7"/>
  <c r="H24" i="7" s="1"/>
  <c r="I24" i="7"/>
  <c r="G24" i="7"/>
  <c r="F24" i="7"/>
  <c r="E24" i="7"/>
  <c r="K23" i="7"/>
  <c r="J23" i="7"/>
  <c r="K22" i="7"/>
  <c r="K21" i="7" s="1"/>
  <c r="J22" i="7"/>
  <c r="J21" i="7" s="1"/>
  <c r="I21" i="7"/>
  <c r="H21" i="7"/>
  <c r="E21" i="7"/>
  <c r="K20" i="7"/>
  <c r="J20" i="7"/>
  <c r="K19" i="7"/>
  <c r="J19" i="7"/>
  <c r="K18" i="7"/>
  <c r="J18" i="7"/>
  <c r="K17" i="7"/>
  <c r="J17" i="7"/>
  <c r="J24" i="7" s="1"/>
  <c r="I17" i="7"/>
  <c r="J30" i="11" l="1"/>
  <c r="J91" i="11" s="1"/>
  <c r="K30" i="11"/>
  <c r="K91" i="11" s="1"/>
  <c r="I30" i="11"/>
  <c r="I91" i="11" s="1"/>
  <c r="K25" i="7"/>
  <c r="L365" i="5" l="1"/>
  <c r="L364" i="5" s="1"/>
  <c r="K365" i="5"/>
  <c r="J365" i="5"/>
  <c r="I365" i="5"/>
  <c r="K364" i="5"/>
  <c r="J364" i="5"/>
  <c r="I364" i="5"/>
  <c r="L362" i="5"/>
  <c r="K362" i="5"/>
  <c r="J362" i="5"/>
  <c r="I362" i="5"/>
  <c r="I361" i="5" s="1"/>
  <c r="L361" i="5"/>
  <c r="K361" i="5"/>
  <c r="J361" i="5"/>
  <c r="L359" i="5"/>
  <c r="L358" i="5" s="1"/>
  <c r="K359" i="5"/>
  <c r="K358" i="5" s="1"/>
  <c r="J359" i="5"/>
  <c r="J358" i="5" s="1"/>
  <c r="I359" i="5"/>
  <c r="I358" i="5" s="1"/>
  <c r="L355" i="5"/>
  <c r="L354" i="5" s="1"/>
  <c r="K355" i="5"/>
  <c r="J355" i="5"/>
  <c r="I355" i="5"/>
  <c r="K354" i="5"/>
  <c r="J354" i="5"/>
  <c r="I354" i="5"/>
  <c r="L351" i="5"/>
  <c r="K351" i="5"/>
  <c r="J351" i="5"/>
  <c r="I351" i="5"/>
  <c r="I350" i="5" s="1"/>
  <c r="L350" i="5"/>
  <c r="K350" i="5"/>
  <c r="J350" i="5"/>
  <c r="L347" i="5"/>
  <c r="K347" i="5"/>
  <c r="K346" i="5" s="1"/>
  <c r="K336" i="5" s="1"/>
  <c r="J347" i="5"/>
  <c r="J346" i="5" s="1"/>
  <c r="J336" i="5" s="1"/>
  <c r="I347" i="5"/>
  <c r="I346" i="5" s="1"/>
  <c r="L346" i="5"/>
  <c r="L343" i="5"/>
  <c r="K343" i="5"/>
  <c r="J343" i="5"/>
  <c r="I343" i="5"/>
  <c r="L340" i="5"/>
  <c r="K340" i="5"/>
  <c r="J340" i="5"/>
  <c r="I340" i="5"/>
  <c r="L338" i="5"/>
  <c r="K338" i="5"/>
  <c r="J338" i="5"/>
  <c r="I338" i="5"/>
  <c r="I337" i="5" s="1"/>
  <c r="L337" i="5"/>
  <c r="K337" i="5"/>
  <c r="J337" i="5"/>
  <c r="L333" i="5"/>
  <c r="K333" i="5"/>
  <c r="J333" i="5"/>
  <c r="I333" i="5"/>
  <c r="I332" i="5" s="1"/>
  <c r="L332" i="5"/>
  <c r="K332" i="5"/>
  <c r="J332" i="5"/>
  <c r="L330" i="5"/>
  <c r="K330" i="5"/>
  <c r="K329" i="5" s="1"/>
  <c r="J330" i="5"/>
  <c r="J329" i="5" s="1"/>
  <c r="I330" i="5"/>
  <c r="L329" i="5"/>
  <c r="I329" i="5"/>
  <c r="L327" i="5"/>
  <c r="L326" i="5" s="1"/>
  <c r="K327" i="5"/>
  <c r="J327" i="5"/>
  <c r="I327" i="5"/>
  <c r="K326" i="5"/>
  <c r="J326" i="5"/>
  <c r="I326" i="5"/>
  <c r="L323" i="5"/>
  <c r="K323" i="5"/>
  <c r="J323" i="5"/>
  <c r="I323" i="5"/>
  <c r="I322" i="5" s="1"/>
  <c r="L322" i="5"/>
  <c r="K322" i="5"/>
  <c r="J322" i="5"/>
  <c r="L319" i="5"/>
  <c r="K319" i="5"/>
  <c r="K318" i="5" s="1"/>
  <c r="J319" i="5"/>
  <c r="J318" i="5" s="1"/>
  <c r="I319" i="5"/>
  <c r="L318" i="5"/>
  <c r="I318" i="5"/>
  <c r="L315" i="5"/>
  <c r="L314" i="5" s="1"/>
  <c r="K315" i="5"/>
  <c r="J315" i="5"/>
  <c r="I315" i="5"/>
  <c r="K314" i="5"/>
  <c r="J314" i="5"/>
  <c r="I314" i="5"/>
  <c r="L311" i="5"/>
  <c r="K311" i="5"/>
  <c r="J311" i="5"/>
  <c r="I311" i="5"/>
  <c r="L308" i="5"/>
  <c r="L305" i="5" s="1"/>
  <c r="L304" i="5" s="1"/>
  <c r="K308" i="5"/>
  <c r="J308" i="5"/>
  <c r="I308" i="5"/>
  <c r="L306" i="5"/>
  <c r="K306" i="5"/>
  <c r="K305" i="5" s="1"/>
  <c r="J306" i="5"/>
  <c r="J305" i="5" s="1"/>
  <c r="I306" i="5"/>
  <c r="I305" i="5"/>
  <c r="L300" i="5"/>
  <c r="K300" i="5"/>
  <c r="J300" i="5"/>
  <c r="I300" i="5"/>
  <c r="I299" i="5" s="1"/>
  <c r="L299" i="5"/>
  <c r="K299" i="5"/>
  <c r="J299" i="5"/>
  <c r="L297" i="5"/>
  <c r="K297" i="5"/>
  <c r="K296" i="5" s="1"/>
  <c r="J297" i="5"/>
  <c r="J296" i="5" s="1"/>
  <c r="I297" i="5"/>
  <c r="L296" i="5"/>
  <c r="I296" i="5"/>
  <c r="L294" i="5"/>
  <c r="L293" i="5" s="1"/>
  <c r="K294" i="5"/>
  <c r="J294" i="5"/>
  <c r="I294" i="5"/>
  <c r="K293" i="5"/>
  <c r="J293" i="5"/>
  <c r="I293" i="5"/>
  <c r="L290" i="5"/>
  <c r="K290" i="5"/>
  <c r="J290" i="5"/>
  <c r="I290" i="5"/>
  <c r="I289" i="5" s="1"/>
  <c r="L289" i="5"/>
  <c r="K289" i="5"/>
  <c r="J289" i="5"/>
  <c r="L286" i="5"/>
  <c r="K286" i="5"/>
  <c r="K285" i="5" s="1"/>
  <c r="J286" i="5"/>
  <c r="J285" i="5" s="1"/>
  <c r="I286" i="5"/>
  <c r="L285" i="5"/>
  <c r="I285" i="5"/>
  <c r="L282" i="5"/>
  <c r="L281" i="5" s="1"/>
  <c r="K282" i="5"/>
  <c r="J282" i="5"/>
  <c r="I282" i="5"/>
  <c r="K281" i="5"/>
  <c r="J281" i="5"/>
  <c r="I281" i="5"/>
  <c r="L278" i="5"/>
  <c r="K278" i="5"/>
  <c r="J278" i="5"/>
  <c r="I278" i="5"/>
  <c r="L275" i="5"/>
  <c r="K275" i="5"/>
  <c r="J275" i="5"/>
  <c r="I275" i="5"/>
  <c r="L273" i="5"/>
  <c r="K273" i="5"/>
  <c r="K272" i="5" s="1"/>
  <c r="K271" i="5" s="1"/>
  <c r="J273" i="5"/>
  <c r="J272" i="5" s="1"/>
  <c r="J271" i="5" s="1"/>
  <c r="I273" i="5"/>
  <c r="L272" i="5"/>
  <c r="I272" i="5"/>
  <c r="L268" i="5"/>
  <c r="K268" i="5"/>
  <c r="K267" i="5" s="1"/>
  <c r="J268" i="5"/>
  <c r="J267" i="5" s="1"/>
  <c r="I268" i="5"/>
  <c r="L267" i="5"/>
  <c r="I267" i="5"/>
  <c r="L265" i="5"/>
  <c r="L264" i="5" s="1"/>
  <c r="K265" i="5"/>
  <c r="J265" i="5"/>
  <c r="I265" i="5"/>
  <c r="K264" i="5"/>
  <c r="J264" i="5"/>
  <c r="I264" i="5"/>
  <c r="L262" i="5"/>
  <c r="K262" i="5"/>
  <c r="J262" i="5"/>
  <c r="I262" i="5"/>
  <c r="I261" i="5" s="1"/>
  <c r="L261" i="5"/>
  <c r="K261" i="5"/>
  <c r="J261" i="5"/>
  <c r="L258" i="5"/>
  <c r="L257" i="5" s="1"/>
  <c r="K258" i="5"/>
  <c r="K257" i="5" s="1"/>
  <c r="J258" i="5"/>
  <c r="J257" i="5" s="1"/>
  <c r="I258" i="5"/>
  <c r="I257" i="5"/>
  <c r="L254" i="5"/>
  <c r="L253" i="5" s="1"/>
  <c r="K254" i="5"/>
  <c r="J254" i="5"/>
  <c r="I254" i="5"/>
  <c r="K253" i="5"/>
  <c r="J253" i="5"/>
  <c r="I253" i="5"/>
  <c r="L250" i="5"/>
  <c r="K250" i="5"/>
  <c r="J250" i="5"/>
  <c r="I250" i="5"/>
  <c r="I249" i="5" s="1"/>
  <c r="L249" i="5"/>
  <c r="K249" i="5"/>
  <c r="J249" i="5"/>
  <c r="L246" i="5"/>
  <c r="K246" i="5"/>
  <c r="J246" i="5"/>
  <c r="I246" i="5"/>
  <c r="L243" i="5"/>
  <c r="K243" i="5"/>
  <c r="J243" i="5"/>
  <c r="I243" i="5"/>
  <c r="L241" i="5"/>
  <c r="L240" i="5" s="1"/>
  <c r="K241" i="5"/>
  <c r="J241" i="5"/>
  <c r="I241" i="5"/>
  <c r="K240" i="5"/>
  <c r="J240" i="5"/>
  <c r="I240" i="5"/>
  <c r="L234" i="5"/>
  <c r="L233" i="5" s="1"/>
  <c r="L232" i="5" s="1"/>
  <c r="K234" i="5"/>
  <c r="K233" i="5" s="1"/>
  <c r="K232" i="5" s="1"/>
  <c r="J234" i="5"/>
  <c r="J233" i="5" s="1"/>
  <c r="J232" i="5" s="1"/>
  <c r="I234" i="5"/>
  <c r="I233" i="5"/>
  <c r="I232" i="5" s="1"/>
  <c r="L230" i="5"/>
  <c r="L229" i="5" s="1"/>
  <c r="L228" i="5" s="1"/>
  <c r="K230" i="5"/>
  <c r="K229" i="5" s="1"/>
  <c r="K228" i="5" s="1"/>
  <c r="J230" i="5"/>
  <c r="J229" i="5" s="1"/>
  <c r="J228" i="5" s="1"/>
  <c r="I230" i="5"/>
  <c r="I229" i="5"/>
  <c r="I228" i="5" s="1"/>
  <c r="L221" i="5"/>
  <c r="L220" i="5" s="1"/>
  <c r="K221" i="5"/>
  <c r="K220" i="5" s="1"/>
  <c r="J221" i="5"/>
  <c r="J220" i="5" s="1"/>
  <c r="I221" i="5"/>
  <c r="I220" i="5"/>
  <c r="L218" i="5"/>
  <c r="L217" i="5" s="1"/>
  <c r="L216" i="5" s="1"/>
  <c r="K218" i="5"/>
  <c r="J218" i="5"/>
  <c r="I218" i="5"/>
  <c r="K217" i="5"/>
  <c r="J217" i="5"/>
  <c r="I217" i="5"/>
  <c r="I216" i="5"/>
  <c r="L211" i="5"/>
  <c r="L210" i="5" s="1"/>
  <c r="L209" i="5" s="1"/>
  <c r="K211" i="5"/>
  <c r="K210" i="5" s="1"/>
  <c r="K209" i="5" s="1"/>
  <c r="J211" i="5"/>
  <c r="I211" i="5"/>
  <c r="J210" i="5"/>
  <c r="J209" i="5" s="1"/>
  <c r="I210" i="5"/>
  <c r="I209" i="5"/>
  <c r="L207" i="5"/>
  <c r="L206" i="5" s="1"/>
  <c r="K207" i="5"/>
  <c r="K206" i="5" s="1"/>
  <c r="J207" i="5"/>
  <c r="I207" i="5"/>
  <c r="J206" i="5"/>
  <c r="I206" i="5"/>
  <c r="L202" i="5"/>
  <c r="K202" i="5"/>
  <c r="J202" i="5"/>
  <c r="I202" i="5"/>
  <c r="I201" i="5" s="1"/>
  <c r="L201" i="5"/>
  <c r="K201" i="5"/>
  <c r="J201" i="5"/>
  <c r="L196" i="5"/>
  <c r="L195" i="5" s="1"/>
  <c r="K196" i="5"/>
  <c r="K195" i="5" s="1"/>
  <c r="J196" i="5"/>
  <c r="J195" i="5" s="1"/>
  <c r="I196" i="5"/>
  <c r="I195" i="5"/>
  <c r="L191" i="5"/>
  <c r="L190" i="5" s="1"/>
  <c r="K191" i="5"/>
  <c r="K190" i="5" s="1"/>
  <c r="J191" i="5"/>
  <c r="I191" i="5"/>
  <c r="J190" i="5"/>
  <c r="I190" i="5"/>
  <c r="L188" i="5"/>
  <c r="K188" i="5"/>
  <c r="J188" i="5"/>
  <c r="I188" i="5"/>
  <c r="I187" i="5" s="1"/>
  <c r="L187" i="5"/>
  <c r="K187" i="5"/>
  <c r="J187" i="5"/>
  <c r="L180" i="5"/>
  <c r="K180" i="5"/>
  <c r="K179" i="5" s="1"/>
  <c r="J180" i="5"/>
  <c r="J179" i="5" s="1"/>
  <c r="I180" i="5"/>
  <c r="L179" i="5"/>
  <c r="I179" i="5"/>
  <c r="L175" i="5"/>
  <c r="L174" i="5" s="1"/>
  <c r="L173" i="5" s="1"/>
  <c r="K175" i="5"/>
  <c r="K174" i="5" s="1"/>
  <c r="K173" i="5" s="1"/>
  <c r="J175" i="5"/>
  <c r="I175" i="5"/>
  <c r="J174" i="5"/>
  <c r="I174" i="5"/>
  <c r="I173" i="5"/>
  <c r="L171" i="5"/>
  <c r="L170" i="5" s="1"/>
  <c r="L169" i="5" s="1"/>
  <c r="L168" i="5" s="1"/>
  <c r="K171" i="5"/>
  <c r="K170" i="5" s="1"/>
  <c r="K169" i="5" s="1"/>
  <c r="K168" i="5" s="1"/>
  <c r="J171" i="5"/>
  <c r="I171" i="5"/>
  <c r="J170" i="5"/>
  <c r="J169" i="5" s="1"/>
  <c r="I170" i="5"/>
  <c r="I169" i="5"/>
  <c r="I168" i="5" s="1"/>
  <c r="L166" i="5"/>
  <c r="K166" i="5"/>
  <c r="K165" i="5" s="1"/>
  <c r="J166" i="5"/>
  <c r="J165" i="5" s="1"/>
  <c r="I166" i="5"/>
  <c r="L165" i="5"/>
  <c r="I165" i="5"/>
  <c r="L161" i="5"/>
  <c r="L160" i="5" s="1"/>
  <c r="L159" i="5" s="1"/>
  <c r="L158" i="5" s="1"/>
  <c r="K161" i="5"/>
  <c r="K160" i="5" s="1"/>
  <c r="J161" i="5"/>
  <c r="I161" i="5"/>
  <c r="J160" i="5"/>
  <c r="I160" i="5"/>
  <c r="I159" i="5"/>
  <c r="I158" i="5" s="1"/>
  <c r="L155" i="5"/>
  <c r="K155" i="5"/>
  <c r="K154" i="5" s="1"/>
  <c r="K153" i="5" s="1"/>
  <c r="J155" i="5"/>
  <c r="J154" i="5" s="1"/>
  <c r="J153" i="5" s="1"/>
  <c r="I155" i="5"/>
  <c r="L154" i="5"/>
  <c r="I154" i="5"/>
  <c r="I153" i="5" s="1"/>
  <c r="L153" i="5"/>
  <c r="L151" i="5"/>
  <c r="L150" i="5" s="1"/>
  <c r="K151" i="5"/>
  <c r="K150" i="5" s="1"/>
  <c r="J151" i="5"/>
  <c r="J150" i="5" s="1"/>
  <c r="I151" i="5"/>
  <c r="I150" i="5"/>
  <c r="L147" i="5"/>
  <c r="L146" i="5" s="1"/>
  <c r="L145" i="5" s="1"/>
  <c r="K147" i="5"/>
  <c r="K146" i="5" s="1"/>
  <c r="K145" i="5" s="1"/>
  <c r="J147" i="5"/>
  <c r="I147" i="5"/>
  <c r="J146" i="5"/>
  <c r="J145" i="5" s="1"/>
  <c r="I146" i="5"/>
  <c r="I145" i="5"/>
  <c r="L142" i="5"/>
  <c r="L141" i="5" s="1"/>
  <c r="L140" i="5" s="1"/>
  <c r="K142" i="5"/>
  <c r="K141" i="5" s="1"/>
  <c r="K140" i="5" s="1"/>
  <c r="K139" i="5" s="1"/>
  <c r="J142" i="5"/>
  <c r="I142" i="5"/>
  <c r="J141" i="5"/>
  <c r="J140" i="5" s="1"/>
  <c r="I141" i="5"/>
  <c r="I140" i="5"/>
  <c r="L137" i="5"/>
  <c r="K137" i="5"/>
  <c r="K136" i="5" s="1"/>
  <c r="K135" i="5" s="1"/>
  <c r="J137" i="5"/>
  <c r="J136" i="5" s="1"/>
  <c r="J135" i="5" s="1"/>
  <c r="I137" i="5"/>
  <c r="L136" i="5"/>
  <c r="I136" i="5"/>
  <c r="I135" i="5" s="1"/>
  <c r="L135" i="5"/>
  <c r="L133" i="5"/>
  <c r="K133" i="5"/>
  <c r="K132" i="5" s="1"/>
  <c r="K131" i="5" s="1"/>
  <c r="J133" i="5"/>
  <c r="J132" i="5" s="1"/>
  <c r="J131" i="5" s="1"/>
  <c r="I133" i="5"/>
  <c r="L132" i="5"/>
  <c r="I132" i="5"/>
  <c r="I131" i="5" s="1"/>
  <c r="L131" i="5"/>
  <c r="L129" i="5"/>
  <c r="K129" i="5"/>
  <c r="K128" i="5" s="1"/>
  <c r="K127" i="5" s="1"/>
  <c r="J129" i="5"/>
  <c r="J128" i="5" s="1"/>
  <c r="J127" i="5" s="1"/>
  <c r="I129" i="5"/>
  <c r="L128" i="5"/>
  <c r="I128" i="5"/>
  <c r="I127" i="5" s="1"/>
  <c r="L127" i="5"/>
  <c r="L125" i="5"/>
  <c r="K125" i="5"/>
  <c r="K124" i="5" s="1"/>
  <c r="K123" i="5" s="1"/>
  <c r="J125" i="5"/>
  <c r="J124" i="5" s="1"/>
  <c r="J123" i="5" s="1"/>
  <c r="I125" i="5"/>
  <c r="L124" i="5"/>
  <c r="I124" i="5"/>
  <c r="I123" i="5" s="1"/>
  <c r="L123" i="5"/>
  <c r="L121" i="5"/>
  <c r="K121" i="5"/>
  <c r="K120" i="5" s="1"/>
  <c r="K119" i="5" s="1"/>
  <c r="J121" i="5"/>
  <c r="J120" i="5" s="1"/>
  <c r="J119" i="5" s="1"/>
  <c r="I121" i="5"/>
  <c r="L120" i="5"/>
  <c r="I120" i="5"/>
  <c r="I119" i="5" s="1"/>
  <c r="L119" i="5"/>
  <c r="L116" i="5"/>
  <c r="K116" i="5"/>
  <c r="K115" i="5" s="1"/>
  <c r="K114" i="5" s="1"/>
  <c r="J116" i="5"/>
  <c r="J115" i="5" s="1"/>
  <c r="J114" i="5" s="1"/>
  <c r="J113" i="5" s="1"/>
  <c r="I116" i="5"/>
  <c r="L115" i="5"/>
  <c r="I115" i="5"/>
  <c r="I114" i="5" s="1"/>
  <c r="L114" i="5"/>
  <c r="L113" i="5" s="1"/>
  <c r="L110" i="5"/>
  <c r="K110" i="5"/>
  <c r="J110" i="5"/>
  <c r="I110" i="5"/>
  <c r="I109" i="5" s="1"/>
  <c r="L109" i="5"/>
  <c r="K109" i="5"/>
  <c r="J109" i="5"/>
  <c r="L106" i="5"/>
  <c r="K106" i="5"/>
  <c r="K105" i="5" s="1"/>
  <c r="K104" i="5" s="1"/>
  <c r="J106" i="5"/>
  <c r="J105" i="5" s="1"/>
  <c r="J104" i="5" s="1"/>
  <c r="I106" i="5"/>
  <c r="L105" i="5"/>
  <c r="I105" i="5"/>
  <c r="I104" i="5" s="1"/>
  <c r="L104" i="5"/>
  <c r="L101" i="5"/>
  <c r="K101" i="5"/>
  <c r="K100" i="5" s="1"/>
  <c r="K99" i="5" s="1"/>
  <c r="J101" i="5"/>
  <c r="J100" i="5" s="1"/>
  <c r="J99" i="5" s="1"/>
  <c r="I101" i="5"/>
  <c r="L100" i="5"/>
  <c r="I100" i="5"/>
  <c r="I99" i="5" s="1"/>
  <c r="L99" i="5"/>
  <c r="L96" i="5"/>
  <c r="K96" i="5"/>
  <c r="K95" i="5" s="1"/>
  <c r="K94" i="5" s="1"/>
  <c r="J96" i="5"/>
  <c r="J95" i="5" s="1"/>
  <c r="J94" i="5" s="1"/>
  <c r="I96" i="5"/>
  <c r="L95" i="5"/>
  <c r="I95" i="5"/>
  <c r="I94" i="5" s="1"/>
  <c r="L94" i="5"/>
  <c r="L93" i="5" s="1"/>
  <c r="L89" i="5"/>
  <c r="K89" i="5"/>
  <c r="J89" i="5"/>
  <c r="I89" i="5"/>
  <c r="I88" i="5" s="1"/>
  <c r="I87" i="5" s="1"/>
  <c r="I86" i="5" s="1"/>
  <c r="L88" i="5"/>
  <c r="L87" i="5" s="1"/>
  <c r="L86" i="5" s="1"/>
  <c r="K88" i="5"/>
  <c r="J88" i="5"/>
  <c r="K87" i="5"/>
  <c r="K86" i="5" s="1"/>
  <c r="J87" i="5"/>
  <c r="J86" i="5" s="1"/>
  <c r="L84" i="5"/>
  <c r="L83" i="5" s="1"/>
  <c r="L82" i="5" s="1"/>
  <c r="K84" i="5"/>
  <c r="J84" i="5"/>
  <c r="I84" i="5"/>
  <c r="K83" i="5"/>
  <c r="K82" i="5" s="1"/>
  <c r="J83" i="5"/>
  <c r="J82" i="5" s="1"/>
  <c r="I83" i="5"/>
  <c r="I82" i="5"/>
  <c r="L78" i="5"/>
  <c r="L77" i="5" s="1"/>
  <c r="K78" i="5"/>
  <c r="J78" i="5"/>
  <c r="I78" i="5"/>
  <c r="K77" i="5"/>
  <c r="J77" i="5"/>
  <c r="I77" i="5"/>
  <c r="L73" i="5"/>
  <c r="K73" i="5"/>
  <c r="J73" i="5"/>
  <c r="I73" i="5"/>
  <c r="I72" i="5" s="1"/>
  <c r="L72" i="5"/>
  <c r="K72" i="5"/>
  <c r="J72" i="5"/>
  <c r="L68" i="5"/>
  <c r="L67" i="5" s="1"/>
  <c r="K68" i="5"/>
  <c r="K67" i="5" s="1"/>
  <c r="K66" i="5" s="1"/>
  <c r="K65" i="5" s="1"/>
  <c r="J68" i="5"/>
  <c r="J67" i="5" s="1"/>
  <c r="J66" i="5" s="1"/>
  <c r="I68" i="5"/>
  <c r="I67" i="5"/>
  <c r="L49" i="5"/>
  <c r="K49" i="5"/>
  <c r="K48" i="5" s="1"/>
  <c r="K47" i="5" s="1"/>
  <c r="K46" i="5" s="1"/>
  <c r="J49" i="5"/>
  <c r="I49" i="5"/>
  <c r="I48" i="5" s="1"/>
  <c r="I47" i="5" s="1"/>
  <c r="I46" i="5" s="1"/>
  <c r="L48" i="5"/>
  <c r="L47" i="5" s="1"/>
  <c r="L46" i="5" s="1"/>
  <c r="J48" i="5"/>
  <c r="J47" i="5"/>
  <c r="J46" i="5" s="1"/>
  <c r="L44" i="5"/>
  <c r="L43" i="5" s="1"/>
  <c r="L42" i="5" s="1"/>
  <c r="K44" i="5"/>
  <c r="J44" i="5"/>
  <c r="I44" i="5"/>
  <c r="K43" i="5"/>
  <c r="K42" i="5" s="1"/>
  <c r="J43" i="5"/>
  <c r="J42" i="5" s="1"/>
  <c r="I43" i="5"/>
  <c r="I42" i="5"/>
  <c r="L40" i="5"/>
  <c r="K40" i="5"/>
  <c r="J40" i="5"/>
  <c r="I40" i="5"/>
  <c r="L38" i="5"/>
  <c r="K38" i="5"/>
  <c r="K37" i="5" s="1"/>
  <c r="K36" i="5" s="1"/>
  <c r="K35" i="5" s="1"/>
  <c r="J38" i="5"/>
  <c r="J37" i="5" s="1"/>
  <c r="J36" i="5" s="1"/>
  <c r="I38" i="5"/>
  <c r="L37" i="5"/>
  <c r="I37" i="5"/>
  <c r="I36" i="5" s="1"/>
  <c r="I35" i="5" s="1"/>
  <c r="L36" i="5"/>
  <c r="L35" i="5" s="1"/>
  <c r="L365" i="4"/>
  <c r="K365" i="4"/>
  <c r="J365" i="4"/>
  <c r="I365" i="4"/>
  <c r="L364" i="4"/>
  <c r="K364" i="4"/>
  <c r="J364" i="4"/>
  <c r="I364" i="4"/>
  <c r="L362" i="4"/>
  <c r="K362" i="4"/>
  <c r="J362" i="4"/>
  <c r="I362" i="4"/>
  <c r="L361" i="4"/>
  <c r="K361" i="4"/>
  <c r="J361" i="4"/>
  <c r="I361" i="4"/>
  <c r="L359" i="4"/>
  <c r="L358" i="4" s="1"/>
  <c r="K359" i="4"/>
  <c r="K358" i="4" s="1"/>
  <c r="J359" i="4"/>
  <c r="J358" i="4" s="1"/>
  <c r="I359" i="4"/>
  <c r="I358" i="4" s="1"/>
  <c r="L355" i="4"/>
  <c r="K355" i="4"/>
  <c r="J355" i="4"/>
  <c r="I355" i="4"/>
  <c r="L354" i="4"/>
  <c r="K354" i="4"/>
  <c r="J354" i="4"/>
  <c r="I354" i="4"/>
  <c r="L351" i="4"/>
  <c r="L350" i="4" s="1"/>
  <c r="K351" i="4"/>
  <c r="J351" i="4"/>
  <c r="I351" i="4"/>
  <c r="K350" i="4"/>
  <c r="J350" i="4"/>
  <c r="I350" i="4"/>
  <c r="L347" i="4"/>
  <c r="L346" i="4" s="1"/>
  <c r="K347" i="4"/>
  <c r="K346" i="4" s="1"/>
  <c r="J347" i="4"/>
  <c r="J346" i="4" s="1"/>
  <c r="I347" i="4"/>
  <c r="I346" i="4" s="1"/>
  <c r="L343" i="4"/>
  <c r="K343" i="4"/>
  <c r="J343" i="4"/>
  <c r="I343" i="4"/>
  <c r="L340" i="4"/>
  <c r="K340" i="4"/>
  <c r="J340" i="4"/>
  <c r="I340" i="4"/>
  <c r="L338" i="4"/>
  <c r="L337" i="4" s="1"/>
  <c r="K338" i="4"/>
  <c r="J338" i="4"/>
  <c r="I338" i="4"/>
  <c r="I337" i="4" s="1"/>
  <c r="I336" i="4" s="1"/>
  <c r="K337" i="4"/>
  <c r="J337" i="4"/>
  <c r="L333" i="4"/>
  <c r="L332" i="4" s="1"/>
  <c r="K333" i="4"/>
  <c r="J333" i="4"/>
  <c r="I333" i="4"/>
  <c r="I332" i="4" s="1"/>
  <c r="K332" i="4"/>
  <c r="J332" i="4"/>
  <c r="L330" i="4"/>
  <c r="L329" i="4" s="1"/>
  <c r="K330" i="4"/>
  <c r="K329" i="4" s="1"/>
  <c r="J330" i="4"/>
  <c r="J329" i="4" s="1"/>
  <c r="I330" i="4"/>
  <c r="I329" i="4" s="1"/>
  <c r="L327" i="4"/>
  <c r="K327" i="4"/>
  <c r="J327" i="4"/>
  <c r="I327" i="4"/>
  <c r="L326" i="4"/>
  <c r="K326" i="4"/>
  <c r="J326" i="4"/>
  <c r="I326" i="4"/>
  <c r="L323" i="4"/>
  <c r="K323" i="4"/>
  <c r="J323" i="4"/>
  <c r="I323" i="4"/>
  <c r="I322" i="4" s="1"/>
  <c r="L322" i="4"/>
  <c r="K322" i="4"/>
  <c r="J322" i="4"/>
  <c r="L319" i="4"/>
  <c r="L318" i="4" s="1"/>
  <c r="K319" i="4"/>
  <c r="K318" i="4" s="1"/>
  <c r="J319" i="4"/>
  <c r="J318" i="4" s="1"/>
  <c r="I319" i="4"/>
  <c r="I318" i="4" s="1"/>
  <c r="L315" i="4"/>
  <c r="K315" i="4"/>
  <c r="J315" i="4"/>
  <c r="I315" i="4"/>
  <c r="L314" i="4"/>
  <c r="K314" i="4"/>
  <c r="J314" i="4"/>
  <c r="I314" i="4"/>
  <c r="L311" i="4"/>
  <c r="K311" i="4"/>
  <c r="J311" i="4"/>
  <c r="I311" i="4"/>
  <c r="L308" i="4"/>
  <c r="K308" i="4"/>
  <c r="J308" i="4"/>
  <c r="I308" i="4"/>
  <c r="L306" i="4"/>
  <c r="L305" i="4" s="1"/>
  <c r="L304" i="4" s="1"/>
  <c r="K306" i="4"/>
  <c r="K305" i="4" s="1"/>
  <c r="J306" i="4"/>
  <c r="J305" i="4" s="1"/>
  <c r="J304" i="4" s="1"/>
  <c r="I306" i="4"/>
  <c r="I305" i="4" s="1"/>
  <c r="L300" i="4"/>
  <c r="L299" i="4" s="1"/>
  <c r="K300" i="4"/>
  <c r="J300" i="4"/>
  <c r="I300" i="4"/>
  <c r="I299" i="4" s="1"/>
  <c r="K299" i="4"/>
  <c r="J299" i="4"/>
  <c r="L297" i="4"/>
  <c r="L296" i="4" s="1"/>
  <c r="K297" i="4"/>
  <c r="K296" i="4" s="1"/>
  <c r="J297" i="4"/>
  <c r="J296" i="4" s="1"/>
  <c r="I297" i="4"/>
  <c r="I296" i="4" s="1"/>
  <c r="L294" i="4"/>
  <c r="K294" i="4"/>
  <c r="J294" i="4"/>
  <c r="I294" i="4"/>
  <c r="L293" i="4"/>
  <c r="K293" i="4"/>
  <c r="J293" i="4"/>
  <c r="I293" i="4"/>
  <c r="L290" i="4"/>
  <c r="L289" i="4" s="1"/>
  <c r="K290" i="4"/>
  <c r="K289" i="4" s="1"/>
  <c r="J290" i="4"/>
  <c r="I290" i="4"/>
  <c r="I289" i="4" s="1"/>
  <c r="J289" i="4"/>
  <c r="L286" i="4"/>
  <c r="L285" i="4" s="1"/>
  <c r="K286" i="4"/>
  <c r="K285" i="4" s="1"/>
  <c r="J286" i="4"/>
  <c r="J285" i="4" s="1"/>
  <c r="I286" i="4"/>
  <c r="I285" i="4" s="1"/>
  <c r="L282" i="4"/>
  <c r="K282" i="4"/>
  <c r="J282" i="4"/>
  <c r="I282" i="4"/>
  <c r="L281" i="4"/>
  <c r="K281" i="4"/>
  <c r="J281" i="4"/>
  <c r="I281" i="4"/>
  <c r="L278" i="4"/>
  <c r="K278" i="4"/>
  <c r="J278" i="4"/>
  <c r="I278" i="4"/>
  <c r="L275" i="4"/>
  <c r="K275" i="4"/>
  <c r="J275" i="4"/>
  <c r="I275" i="4"/>
  <c r="L273" i="4"/>
  <c r="L272" i="4" s="1"/>
  <c r="K273" i="4"/>
  <c r="K272" i="4" s="1"/>
  <c r="K271" i="4" s="1"/>
  <c r="J273" i="4"/>
  <c r="J272" i="4" s="1"/>
  <c r="I273" i="4"/>
  <c r="I272" i="4" s="1"/>
  <c r="I271" i="4" s="1"/>
  <c r="L268" i="4"/>
  <c r="L267" i="4" s="1"/>
  <c r="K268" i="4"/>
  <c r="K267" i="4" s="1"/>
  <c r="J268" i="4"/>
  <c r="J267" i="4" s="1"/>
  <c r="I268" i="4"/>
  <c r="I267" i="4" s="1"/>
  <c r="L265" i="4"/>
  <c r="K265" i="4"/>
  <c r="J265" i="4"/>
  <c r="I265" i="4"/>
  <c r="L264" i="4"/>
  <c r="K264" i="4"/>
  <c r="J264" i="4"/>
  <c r="I264" i="4"/>
  <c r="L262" i="4"/>
  <c r="K262" i="4"/>
  <c r="J262" i="4"/>
  <c r="I262" i="4"/>
  <c r="L261" i="4"/>
  <c r="K261" i="4"/>
  <c r="J261" i="4"/>
  <c r="I261" i="4"/>
  <c r="L258" i="4"/>
  <c r="L257" i="4" s="1"/>
  <c r="K258" i="4"/>
  <c r="K257" i="4" s="1"/>
  <c r="J258" i="4"/>
  <c r="J257" i="4" s="1"/>
  <c r="I258" i="4"/>
  <c r="I257" i="4" s="1"/>
  <c r="L254" i="4"/>
  <c r="L253" i="4" s="1"/>
  <c r="K254" i="4"/>
  <c r="J254" i="4"/>
  <c r="I254" i="4"/>
  <c r="K253" i="4"/>
  <c r="J253" i="4"/>
  <c r="I253" i="4"/>
  <c r="L250" i="4"/>
  <c r="K250" i="4"/>
  <c r="J250" i="4"/>
  <c r="I250" i="4"/>
  <c r="L249" i="4"/>
  <c r="K249" i="4"/>
  <c r="J249" i="4"/>
  <c r="I249" i="4"/>
  <c r="L246" i="4"/>
  <c r="K246" i="4"/>
  <c r="J246" i="4"/>
  <c r="I246" i="4"/>
  <c r="L243" i="4"/>
  <c r="K243" i="4"/>
  <c r="J243" i="4"/>
  <c r="I243" i="4"/>
  <c r="L241" i="4"/>
  <c r="L240" i="4" s="1"/>
  <c r="L239" i="4" s="1"/>
  <c r="K241" i="4"/>
  <c r="J241" i="4"/>
  <c r="I241" i="4"/>
  <c r="K240" i="4"/>
  <c r="J240" i="4"/>
  <c r="J239" i="4" s="1"/>
  <c r="I240" i="4"/>
  <c r="L234" i="4"/>
  <c r="K234" i="4"/>
  <c r="K233" i="4" s="1"/>
  <c r="K232" i="4" s="1"/>
  <c r="J234" i="4"/>
  <c r="J233" i="4" s="1"/>
  <c r="J232" i="4" s="1"/>
  <c r="I234" i="4"/>
  <c r="I233" i="4" s="1"/>
  <c r="I232" i="4" s="1"/>
  <c r="L233" i="4"/>
  <c r="L232" i="4" s="1"/>
  <c r="L230" i="4"/>
  <c r="K230" i="4"/>
  <c r="K229" i="4" s="1"/>
  <c r="K228" i="4" s="1"/>
  <c r="J230" i="4"/>
  <c r="J229" i="4" s="1"/>
  <c r="J228" i="4" s="1"/>
  <c r="I230" i="4"/>
  <c r="I229" i="4" s="1"/>
  <c r="I228" i="4" s="1"/>
  <c r="L229" i="4"/>
  <c r="L228" i="4"/>
  <c r="L221" i="4"/>
  <c r="L220" i="4" s="1"/>
  <c r="K221" i="4"/>
  <c r="K220" i="4" s="1"/>
  <c r="J221" i="4"/>
  <c r="J220" i="4" s="1"/>
  <c r="I221" i="4"/>
  <c r="I220" i="4" s="1"/>
  <c r="L218" i="4"/>
  <c r="L217" i="4" s="1"/>
  <c r="K218" i="4"/>
  <c r="J218" i="4"/>
  <c r="I218" i="4"/>
  <c r="K217" i="4"/>
  <c r="J217" i="4"/>
  <c r="J216" i="4" s="1"/>
  <c r="I217" i="4"/>
  <c r="I216" i="4" s="1"/>
  <c r="L211" i="4"/>
  <c r="L210" i="4" s="1"/>
  <c r="L209" i="4" s="1"/>
  <c r="K211" i="4"/>
  <c r="J211" i="4"/>
  <c r="I211" i="4"/>
  <c r="K210" i="4"/>
  <c r="K209" i="4" s="1"/>
  <c r="J210" i="4"/>
  <c r="J209" i="4" s="1"/>
  <c r="I210" i="4"/>
  <c r="I209" i="4" s="1"/>
  <c r="L207" i="4"/>
  <c r="L206" i="4" s="1"/>
  <c r="K207" i="4"/>
  <c r="J207" i="4"/>
  <c r="I207" i="4"/>
  <c r="K206" i="4"/>
  <c r="J206" i="4"/>
  <c r="I206" i="4"/>
  <c r="L202" i="4"/>
  <c r="K202" i="4"/>
  <c r="J202" i="4"/>
  <c r="I202" i="4"/>
  <c r="L201" i="4"/>
  <c r="K201" i="4"/>
  <c r="J201" i="4"/>
  <c r="I201" i="4"/>
  <c r="L196" i="4"/>
  <c r="L195" i="4" s="1"/>
  <c r="K196" i="4"/>
  <c r="K195" i="4" s="1"/>
  <c r="K186" i="4" s="1"/>
  <c r="J196" i="4"/>
  <c r="J195" i="4" s="1"/>
  <c r="J186" i="4" s="1"/>
  <c r="J185" i="4" s="1"/>
  <c r="I196" i="4"/>
  <c r="I195" i="4" s="1"/>
  <c r="L191" i="4"/>
  <c r="L190" i="4" s="1"/>
  <c r="K191" i="4"/>
  <c r="J191" i="4"/>
  <c r="I191" i="4"/>
  <c r="K190" i="4"/>
  <c r="J190" i="4"/>
  <c r="I190" i="4"/>
  <c r="L188" i="4"/>
  <c r="K188" i="4"/>
  <c r="J188" i="4"/>
  <c r="I188" i="4"/>
  <c r="I187" i="4" s="1"/>
  <c r="L187" i="4"/>
  <c r="K187" i="4"/>
  <c r="J187" i="4"/>
  <c r="L180" i="4"/>
  <c r="L179" i="4" s="1"/>
  <c r="K180" i="4"/>
  <c r="K179" i="4" s="1"/>
  <c r="J180" i="4"/>
  <c r="J179" i="4" s="1"/>
  <c r="I180" i="4"/>
  <c r="I179" i="4" s="1"/>
  <c r="L175" i="4"/>
  <c r="L174" i="4" s="1"/>
  <c r="L173" i="4" s="1"/>
  <c r="K175" i="4"/>
  <c r="J175" i="4"/>
  <c r="I175" i="4"/>
  <c r="K174" i="4"/>
  <c r="K173" i="4" s="1"/>
  <c r="J174" i="4"/>
  <c r="J173" i="4" s="1"/>
  <c r="I174" i="4"/>
  <c r="L171" i="4"/>
  <c r="L170" i="4" s="1"/>
  <c r="L169" i="4" s="1"/>
  <c r="K171" i="4"/>
  <c r="J171" i="4"/>
  <c r="I171" i="4"/>
  <c r="K170" i="4"/>
  <c r="K169" i="4" s="1"/>
  <c r="K168" i="4" s="1"/>
  <c r="J170" i="4"/>
  <c r="J169" i="4" s="1"/>
  <c r="I170" i="4"/>
  <c r="I169" i="4" s="1"/>
  <c r="L166" i="4"/>
  <c r="L165" i="4" s="1"/>
  <c r="K166" i="4"/>
  <c r="K165" i="4" s="1"/>
  <c r="J166" i="4"/>
  <c r="J165" i="4" s="1"/>
  <c r="I166" i="4"/>
  <c r="I165" i="4" s="1"/>
  <c r="L161" i="4"/>
  <c r="L160" i="4" s="1"/>
  <c r="L159" i="4" s="1"/>
  <c r="L158" i="4" s="1"/>
  <c r="K161" i="4"/>
  <c r="J161" i="4"/>
  <c r="I161" i="4"/>
  <c r="K160" i="4"/>
  <c r="J160" i="4"/>
  <c r="J159" i="4" s="1"/>
  <c r="J158" i="4" s="1"/>
  <c r="I160" i="4"/>
  <c r="L155" i="4"/>
  <c r="L154" i="4" s="1"/>
  <c r="L153" i="4" s="1"/>
  <c r="K155" i="4"/>
  <c r="K154" i="4" s="1"/>
  <c r="K153" i="4" s="1"/>
  <c r="J155" i="4"/>
  <c r="J154" i="4" s="1"/>
  <c r="J153" i="4" s="1"/>
  <c r="I155" i="4"/>
  <c r="I154" i="4" s="1"/>
  <c r="I153" i="4" s="1"/>
  <c r="L151" i="4"/>
  <c r="L150" i="4" s="1"/>
  <c r="K151" i="4"/>
  <c r="K150" i="4" s="1"/>
  <c r="J151" i="4"/>
  <c r="J150" i="4" s="1"/>
  <c r="I151" i="4"/>
  <c r="I150" i="4" s="1"/>
  <c r="L147" i="4"/>
  <c r="L146" i="4" s="1"/>
  <c r="L145" i="4" s="1"/>
  <c r="K147" i="4"/>
  <c r="J147" i="4"/>
  <c r="I147" i="4"/>
  <c r="K146" i="4"/>
  <c r="K145" i="4" s="1"/>
  <c r="J146" i="4"/>
  <c r="J145" i="4" s="1"/>
  <c r="I146" i="4"/>
  <c r="I145" i="4" s="1"/>
  <c r="L142" i="4"/>
  <c r="L141" i="4" s="1"/>
  <c r="L140" i="4" s="1"/>
  <c r="L139" i="4" s="1"/>
  <c r="K142" i="4"/>
  <c r="J142" i="4"/>
  <c r="I142" i="4"/>
  <c r="K141" i="4"/>
  <c r="K140" i="4" s="1"/>
  <c r="J141" i="4"/>
  <c r="J140" i="4" s="1"/>
  <c r="J139" i="4" s="1"/>
  <c r="I141" i="4"/>
  <c r="I140" i="4" s="1"/>
  <c r="L137" i="4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133" i="4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 s="1"/>
  <c r="I127" i="4" s="1"/>
  <c r="L125" i="4"/>
  <c r="K125" i="4"/>
  <c r="K124" i="4" s="1"/>
  <c r="K123" i="4" s="1"/>
  <c r="J125" i="4"/>
  <c r="J124" i="4" s="1"/>
  <c r="J123" i="4" s="1"/>
  <c r="I125" i="4"/>
  <c r="I124" i="4" s="1"/>
  <c r="I123" i="4" s="1"/>
  <c r="L124" i="4"/>
  <c r="L123" i="4"/>
  <c r="L121" i="4"/>
  <c r="K121" i="4"/>
  <c r="K120" i="4" s="1"/>
  <c r="K119" i="4" s="1"/>
  <c r="J121" i="4"/>
  <c r="J120" i="4" s="1"/>
  <c r="J119" i="4" s="1"/>
  <c r="I121" i="4"/>
  <c r="I120" i="4" s="1"/>
  <c r="I119" i="4" s="1"/>
  <c r="L120" i="4"/>
  <c r="L119" i="4"/>
  <c r="L116" i="4"/>
  <c r="K116" i="4"/>
  <c r="K115" i="4" s="1"/>
  <c r="K114" i="4" s="1"/>
  <c r="J116" i="4"/>
  <c r="J115" i="4" s="1"/>
  <c r="J114" i="4" s="1"/>
  <c r="I116" i="4"/>
  <c r="I115" i="4" s="1"/>
  <c r="I114" i="4" s="1"/>
  <c r="I113" i="4" s="1"/>
  <c r="L115" i="4"/>
  <c r="L114" i="4"/>
  <c r="L110" i="4"/>
  <c r="K110" i="4"/>
  <c r="J110" i="4"/>
  <c r="I110" i="4"/>
  <c r="I109" i="4" s="1"/>
  <c r="L109" i="4"/>
  <c r="K109" i="4"/>
  <c r="J109" i="4"/>
  <c r="L106" i="4"/>
  <c r="L105" i="4" s="1"/>
  <c r="L104" i="4" s="1"/>
  <c r="K106" i="4"/>
  <c r="K105" i="4" s="1"/>
  <c r="K104" i="4" s="1"/>
  <c r="J106" i="4"/>
  <c r="J105" i="4" s="1"/>
  <c r="J104" i="4" s="1"/>
  <c r="I106" i="4"/>
  <c r="I105" i="4" s="1"/>
  <c r="I104" i="4" s="1"/>
  <c r="L101" i="4"/>
  <c r="L100" i="4" s="1"/>
  <c r="L99" i="4" s="1"/>
  <c r="K101" i="4"/>
  <c r="K100" i="4" s="1"/>
  <c r="K99" i="4" s="1"/>
  <c r="J101" i="4"/>
  <c r="J100" i="4" s="1"/>
  <c r="J99" i="4" s="1"/>
  <c r="I101" i="4"/>
  <c r="I100" i="4" s="1"/>
  <c r="I99" i="4" s="1"/>
  <c r="L96" i="4"/>
  <c r="L95" i="4" s="1"/>
  <c r="L94" i="4" s="1"/>
  <c r="K96" i="4"/>
  <c r="K95" i="4" s="1"/>
  <c r="K94" i="4" s="1"/>
  <c r="J96" i="4"/>
  <c r="J95" i="4" s="1"/>
  <c r="J94" i="4" s="1"/>
  <c r="I96" i="4"/>
  <c r="I95" i="4" s="1"/>
  <c r="I94" i="4" s="1"/>
  <c r="I93" i="4" s="1"/>
  <c r="L89" i="4"/>
  <c r="K89" i="4"/>
  <c r="J89" i="4"/>
  <c r="I89" i="4"/>
  <c r="I88" i="4" s="1"/>
  <c r="I87" i="4" s="1"/>
  <c r="I86" i="4" s="1"/>
  <c r="L88" i="4"/>
  <c r="K88" i="4"/>
  <c r="J88" i="4"/>
  <c r="L87" i="4"/>
  <c r="L86" i="4" s="1"/>
  <c r="K87" i="4"/>
  <c r="K86" i="4" s="1"/>
  <c r="J87" i="4"/>
  <c r="J86" i="4" s="1"/>
  <c r="L84" i="4"/>
  <c r="K84" i="4"/>
  <c r="J84" i="4"/>
  <c r="I84" i="4"/>
  <c r="L83" i="4"/>
  <c r="L82" i="4" s="1"/>
  <c r="K83" i="4"/>
  <c r="K82" i="4" s="1"/>
  <c r="J83" i="4"/>
  <c r="J82" i="4" s="1"/>
  <c r="I83" i="4"/>
  <c r="I82" i="4" s="1"/>
  <c r="L78" i="4"/>
  <c r="K78" i="4"/>
  <c r="J78" i="4"/>
  <c r="I78" i="4"/>
  <c r="L77" i="4"/>
  <c r="K77" i="4"/>
  <c r="J77" i="4"/>
  <c r="I77" i="4"/>
  <c r="L73" i="4"/>
  <c r="K73" i="4"/>
  <c r="J73" i="4"/>
  <c r="I73" i="4"/>
  <c r="I72" i="4" s="1"/>
  <c r="L72" i="4"/>
  <c r="K72" i="4"/>
  <c r="J72" i="4"/>
  <c r="L68" i="4"/>
  <c r="L67" i="4" s="1"/>
  <c r="L66" i="4" s="1"/>
  <c r="L65" i="4" s="1"/>
  <c r="K68" i="4"/>
  <c r="K67" i="4" s="1"/>
  <c r="K66" i="4" s="1"/>
  <c r="J68" i="4"/>
  <c r="J67" i="4" s="1"/>
  <c r="J66" i="4" s="1"/>
  <c r="J65" i="4" s="1"/>
  <c r="I68" i="4"/>
  <c r="I67" i="4" s="1"/>
  <c r="L49" i="4"/>
  <c r="L48" i="4" s="1"/>
  <c r="L47" i="4" s="1"/>
  <c r="L46" i="4" s="1"/>
  <c r="K49" i="4"/>
  <c r="J49" i="4"/>
  <c r="I49" i="4"/>
  <c r="I48" i="4" s="1"/>
  <c r="I47" i="4" s="1"/>
  <c r="I46" i="4" s="1"/>
  <c r="K48" i="4"/>
  <c r="J48" i="4"/>
  <c r="K47" i="4"/>
  <c r="K46" i="4" s="1"/>
  <c r="J47" i="4"/>
  <c r="J46" i="4" s="1"/>
  <c r="L44" i="4"/>
  <c r="K44" i="4"/>
  <c r="J44" i="4"/>
  <c r="I44" i="4"/>
  <c r="L43" i="4"/>
  <c r="L42" i="4" s="1"/>
  <c r="K43" i="4"/>
  <c r="K42" i="4" s="1"/>
  <c r="J43" i="4"/>
  <c r="J42" i="4" s="1"/>
  <c r="I43" i="4"/>
  <c r="I42" i="4"/>
  <c r="L40" i="4"/>
  <c r="K40" i="4"/>
  <c r="J40" i="4"/>
  <c r="I40" i="4"/>
  <c r="L38" i="4"/>
  <c r="L37" i="4" s="1"/>
  <c r="L36" i="4" s="1"/>
  <c r="K38" i="4"/>
  <c r="K37" i="4" s="1"/>
  <c r="K36" i="4" s="1"/>
  <c r="K35" i="4" s="1"/>
  <c r="J38" i="4"/>
  <c r="J37" i="4" s="1"/>
  <c r="J36" i="4" s="1"/>
  <c r="J35" i="4" s="1"/>
  <c r="I38" i="4"/>
  <c r="I37" i="4"/>
  <c r="I36" i="4" s="1"/>
  <c r="I35" i="4" s="1"/>
  <c r="L365" i="3"/>
  <c r="L364" i="3" s="1"/>
  <c r="K365" i="3"/>
  <c r="K364" i="3" s="1"/>
  <c r="J365" i="3"/>
  <c r="I365" i="3"/>
  <c r="J364" i="3"/>
  <c r="I364" i="3"/>
  <c r="L362" i="3"/>
  <c r="K362" i="3"/>
  <c r="J362" i="3"/>
  <c r="I362" i="3"/>
  <c r="I361" i="3" s="1"/>
  <c r="L361" i="3"/>
  <c r="K361" i="3"/>
  <c r="J361" i="3"/>
  <c r="L359" i="3"/>
  <c r="L358" i="3" s="1"/>
  <c r="K359" i="3"/>
  <c r="K358" i="3" s="1"/>
  <c r="J359" i="3"/>
  <c r="J358" i="3" s="1"/>
  <c r="I359" i="3"/>
  <c r="I358" i="3"/>
  <c r="L355" i="3"/>
  <c r="L354" i="3" s="1"/>
  <c r="K355" i="3"/>
  <c r="J355" i="3"/>
  <c r="I355" i="3"/>
  <c r="K354" i="3"/>
  <c r="J354" i="3"/>
  <c r="I354" i="3"/>
  <c r="L351" i="3"/>
  <c r="K351" i="3"/>
  <c r="J351" i="3"/>
  <c r="I351" i="3"/>
  <c r="I350" i="3" s="1"/>
  <c r="L350" i="3"/>
  <c r="K350" i="3"/>
  <c r="J350" i="3"/>
  <c r="L347" i="3"/>
  <c r="L346" i="3" s="1"/>
  <c r="K347" i="3"/>
  <c r="K346" i="3" s="1"/>
  <c r="K336" i="3" s="1"/>
  <c r="J347" i="3"/>
  <c r="J346" i="3" s="1"/>
  <c r="J336" i="3" s="1"/>
  <c r="I347" i="3"/>
  <c r="I346" i="3"/>
  <c r="L343" i="3"/>
  <c r="K343" i="3"/>
  <c r="J343" i="3"/>
  <c r="I343" i="3"/>
  <c r="L340" i="3"/>
  <c r="K340" i="3"/>
  <c r="J340" i="3"/>
  <c r="I340" i="3"/>
  <c r="L338" i="3"/>
  <c r="K338" i="3"/>
  <c r="J338" i="3"/>
  <c r="I338" i="3"/>
  <c r="I337" i="3" s="1"/>
  <c r="I336" i="3" s="1"/>
  <c r="L337" i="3"/>
  <c r="K337" i="3"/>
  <c r="J337" i="3"/>
  <c r="L333" i="3"/>
  <c r="K333" i="3"/>
  <c r="J333" i="3"/>
  <c r="I333" i="3"/>
  <c r="I332" i="3" s="1"/>
  <c r="L332" i="3"/>
  <c r="K332" i="3"/>
  <c r="J332" i="3"/>
  <c r="L330" i="3"/>
  <c r="L329" i="3" s="1"/>
  <c r="K330" i="3"/>
  <c r="K329" i="3" s="1"/>
  <c r="J330" i="3"/>
  <c r="J329" i="3" s="1"/>
  <c r="I330" i="3"/>
  <c r="I329" i="3"/>
  <c r="L327" i="3"/>
  <c r="L326" i="3" s="1"/>
  <c r="K327" i="3"/>
  <c r="J327" i="3"/>
  <c r="I327" i="3"/>
  <c r="K326" i="3"/>
  <c r="J326" i="3"/>
  <c r="I326" i="3"/>
  <c r="L323" i="3"/>
  <c r="K323" i="3"/>
  <c r="J323" i="3"/>
  <c r="I323" i="3"/>
  <c r="I322" i="3" s="1"/>
  <c r="L322" i="3"/>
  <c r="K322" i="3"/>
  <c r="J322" i="3"/>
  <c r="L319" i="3"/>
  <c r="L318" i="3" s="1"/>
  <c r="K319" i="3"/>
  <c r="K318" i="3" s="1"/>
  <c r="J319" i="3"/>
  <c r="J318" i="3" s="1"/>
  <c r="I319" i="3"/>
  <c r="I318" i="3"/>
  <c r="L315" i="3"/>
  <c r="L314" i="3" s="1"/>
  <c r="K315" i="3"/>
  <c r="J315" i="3"/>
  <c r="I315" i="3"/>
  <c r="K314" i="3"/>
  <c r="J314" i="3"/>
  <c r="I314" i="3"/>
  <c r="L311" i="3"/>
  <c r="K311" i="3"/>
  <c r="J311" i="3"/>
  <c r="I311" i="3"/>
  <c r="L308" i="3"/>
  <c r="K308" i="3"/>
  <c r="J308" i="3"/>
  <c r="I308" i="3"/>
  <c r="L306" i="3"/>
  <c r="L305" i="3" s="1"/>
  <c r="K306" i="3"/>
  <c r="K305" i="3" s="1"/>
  <c r="J306" i="3"/>
  <c r="J305" i="3" s="1"/>
  <c r="J304" i="3" s="1"/>
  <c r="I306" i="3"/>
  <c r="I305" i="3"/>
  <c r="I304" i="3" s="1"/>
  <c r="L300" i="3"/>
  <c r="K300" i="3"/>
  <c r="J300" i="3"/>
  <c r="I300" i="3"/>
  <c r="I299" i="3" s="1"/>
  <c r="L299" i="3"/>
  <c r="K299" i="3"/>
  <c r="J299" i="3"/>
  <c r="L297" i="3"/>
  <c r="L296" i="3" s="1"/>
  <c r="K297" i="3"/>
  <c r="K296" i="3" s="1"/>
  <c r="J297" i="3"/>
  <c r="J296" i="3" s="1"/>
  <c r="I297" i="3"/>
  <c r="I296" i="3"/>
  <c r="L294" i="3"/>
  <c r="L293" i="3" s="1"/>
  <c r="K294" i="3"/>
  <c r="J294" i="3"/>
  <c r="I294" i="3"/>
  <c r="K293" i="3"/>
  <c r="J293" i="3"/>
  <c r="I293" i="3"/>
  <c r="L290" i="3"/>
  <c r="K290" i="3"/>
  <c r="J290" i="3"/>
  <c r="I290" i="3"/>
  <c r="I289" i="3" s="1"/>
  <c r="L289" i="3"/>
  <c r="K289" i="3"/>
  <c r="J289" i="3"/>
  <c r="L286" i="3"/>
  <c r="L285" i="3" s="1"/>
  <c r="K286" i="3"/>
  <c r="K285" i="3" s="1"/>
  <c r="J286" i="3"/>
  <c r="J285" i="3" s="1"/>
  <c r="I286" i="3"/>
  <c r="I285" i="3"/>
  <c r="L282" i="3"/>
  <c r="L281" i="3" s="1"/>
  <c r="K282" i="3"/>
  <c r="J282" i="3"/>
  <c r="I282" i="3"/>
  <c r="K281" i="3"/>
  <c r="J281" i="3"/>
  <c r="I281" i="3"/>
  <c r="L278" i="3"/>
  <c r="K278" i="3"/>
  <c r="J278" i="3"/>
  <c r="I278" i="3"/>
  <c r="L275" i="3"/>
  <c r="K275" i="3"/>
  <c r="J275" i="3"/>
  <c r="I275" i="3"/>
  <c r="L273" i="3"/>
  <c r="L272" i="3" s="1"/>
  <c r="K273" i="3"/>
  <c r="K272" i="3" s="1"/>
  <c r="J273" i="3"/>
  <c r="J272" i="3" s="1"/>
  <c r="I273" i="3"/>
  <c r="I272" i="3"/>
  <c r="L268" i="3"/>
  <c r="L267" i="3" s="1"/>
  <c r="K268" i="3"/>
  <c r="K267" i="3" s="1"/>
  <c r="J268" i="3"/>
  <c r="J267" i="3" s="1"/>
  <c r="I268" i="3"/>
  <c r="I267" i="3"/>
  <c r="L265" i="3"/>
  <c r="L264" i="3" s="1"/>
  <c r="K265" i="3"/>
  <c r="J265" i="3"/>
  <c r="I265" i="3"/>
  <c r="K264" i="3"/>
  <c r="J264" i="3"/>
  <c r="I264" i="3"/>
  <c r="L262" i="3"/>
  <c r="K262" i="3"/>
  <c r="J262" i="3"/>
  <c r="I262" i="3"/>
  <c r="I261" i="3" s="1"/>
  <c r="L261" i="3"/>
  <c r="K261" i="3"/>
  <c r="J261" i="3"/>
  <c r="L258" i="3"/>
  <c r="L257" i="3" s="1"/>
  <c r="K258" i="3"/>
  <c r="K257" i="3" s="1"/>
  <c r="J258" i="3"/>
  <c r="J257" i="3" s="1"/>
  <c r="I258" i="3"/>
  <c r="I257" i="3"/>
  <c r="L254" i="3"/>
  <c r="L253" i="3" s="1"/>
  <c r="K254" i="3"/>
  <c r="J254" i="3"/>
  <c r="I254" i="3"/>
  <c r="K253" i="3"/>
  <c r="J253" i="3"/>
  <c r="I253" i="3"/>
  <c r="L250" i="3"/>
  <c r="K250" i="3"/>
  <c r="J250" i="3"/>
  <c r="J249" i="3" s="1"/>
  <c r="I250" i="3"/>
  <c r="I249" i="3" s="1"/>
  <c r="I239" i="3" s="1"/>
  <c r="L249" i="3"/>
  <c r="K249" i="3"/>
  <c r="L246" i="3"/>
  <c r="K246" i="3"/>
  <c r="J246" i="3"/>
  <c r="I246" i="3"/>
  <c r="L243" i="3"/>
  <c r="K243" i="3"/>
  <c r="J243" i="3"/>
  <c r="I243" i="3"/>
  <c r="L241" i="3"/>
  <c r="L240" i="3" s="1"/>
  <c r="K241" i="3"/>
  <c r="J241" i="3"/>
  <c r="I241" i="3"/>
  <c r="K240" i="3"/>
  <c r="K239" i="3" s="1"/>
  <c r="J240" i="3"/>
  <c r="J239" i="3" s="1"/>
  <c r="I240" i="3"/>
  <c r="L234" i="3"/>
  <c r="L233" i="3" s="1"/>
  <c r="L232" i="3" s="1"/>
  <c r="K234" i="3"/>
  <c r="K233" i="3" s="1"/>
  <c r="K232" i="3" s="1"/>
  <c r="J234" i="3"/>
  <c r="J233" i="3" s="1"/>
  <c r="J232" i="3" s="1"/>
  <c r="I234" i="3"/>
  <c r="I233" i="3"/>
  <c r="I232" i="3" s="1"/>
  <c r="L230" i="3"/>
  <c r="L229" i="3" s="1"/>
  <c r="L228" i="3" s="1"/>
  <c r="K230" i="3"/>
  <c r="K229" i="3" s="1"/>
  <c r="K228" i="3" s="1"/>
  <c r="J230" i="3"/>
  <c r="J229" i="3" s="1"/>
  <c r="J228" i="3" s="1"/>
  <c r="I230" i="3"/>
  <c r="I229" i="3"/>
  <c r="I228" i="3" s="1"/>
  <c r="L221" i="3"/>
  <c r="L220" i="3" s="1"/>
  <c r="K221" i="3"/>
  <c r="K220" i="3" s="1"/>
  <c r="J221" i="3"/>
  <c r="J220" i="3" s="1"/>
  <c r="I221" i="3"/>
  <c r="I220" i="3"/>
  <c r="L218" i="3"/>
  <c r="L217" i="3" s="1"/>
  <c r="K218" i="3"/>
  <c r="J218" i="3"/>
  <c r="I218" i="3"/>
  <c r="K217" i="3"/>
  <c r="K216" i="3" s="1"/>
  <c r="J217" i="3"/>
  <c r="J216" i="3" s="1"/>
  <c r="I217" i="3"/>
  <c r="I216" i="3"/>
  <c r="L211" i="3"/>
  <c r="L210" i="3" s="1"/>
  <c r="L209" i="3" s="1"/>
  <c r="K211" i="3"/>
  <c r="J211" i="3"/>
  <c r="I211" i="3"/>
  <c r="K210" i="3"/>
  <c r="K209" i="3" s="1"/>
  <c r="J210" i="3"/>
  <c r="J209" i="3" s="1"/>
  <c r="I210" i="3"/>
  <c r="I209" i="3"/>
  <c r="L207" i="3"/>
  <c r="L206" i="3" s="1"/>
  <c r="K207" i="3"/>
  <c r="J207" i="3"/>
  <c r="I207" i="3"/>
  <c r="K206" i="3"/>
  <c r="J206" i="3"/>
  <c r="I206" i="3"/>
  <c r="L202" i="3"/>
  <c r="K202" i="3"/>
  <c r="K201" i="3" s="1"/>
  <c r="J202" i="3"/>
  <c r="J201" i="3" s="1"/>
  <c r="I202" i="3"/>
  <c r="I201" i="3" s="1"/>
  <c r="L201" i="3"/>
  <c r="L196" i="3"/>
  <c r="L195" i="3" s="1"/>
  <c r="K196" i="3"/>
  <c r="K195" i="3" s="1"/>
  <c r="J196" i="3"/>
  <c r="J195" i="3" s="1"/>
  <c r="I196" i="3"/>
  <c r="I195" i="3"/>
  <c r="L191" i="3"/>
  <c r="L190" i="3" s="1"/>
  <c r="K191" i="3"/>
  <c r="J191" i="3"/>
  <c r="I191" i="3"/>
  <c r="K190" i="3"/>
  <c r="J190" i="3"/>
  <c r="I190" i="3"/>
  <c r="L188" i="3"/>
  <c r="K188" i="3"/>
  <c r="K187" i="3" s="1"/>
  <c r="K186" i="3" s="1"/>
  <c r="K185" i="3" s="1"/>
  <c r="J188" i="3"/>
  <c r="J187" i="3" s="1"/>
  <c r="I188" i="3"/>
  <c r="I187" i="3" s="1"/>
  <c r="I186" i="3" s="1"/>
  <c r="I185" i="3" s="1"/>
  <c r="L187" i="3"/>
  <c r="L180" i="3"/>
  <c r="L179" i="3" s="1"/>
  <c r="K180" i="3"/>
  <c r="K179" i="3" s="1"/>
  <c r="J180" i="3"/>
  <c r="J179" i="3" s="1"/>
  <c r="I180" i="3"/>
  <c r="I179" i="3"/>
  <c r="L175" i="3"/>
  <c r="L174" i="3" s="1"/>
  <c r="L173" i="3" s="1"/>
  <c r="K175" i="3"/>
  <c r="J175" i="3"/>
  <c r="I175" i="3"/>
  <c r="K174" i="3"/>
  <c r="K173" i="3" s="1"/>
  <c r="J174" i="3"/>
  <c r="J173" i="3" s="1"/>
  <c r="I174" i="3"/>
  <c r="I173" i="3"/>
  <c r="L171" i="3"/>
  <c r="L170" i="3" s="1"/>
  <c r="L169" i="3" s="1"/>
  <c r="K171" i="3"/>
  <c r="J171" i="3"/>
  <c r="I171" i="3"/>
  <c r="K170" i="3"/>
  <c r="K169" i="3" s="1"/>
  <c r="J170" i="3"/>
  <c r="J169" i="3" s="1"/>
  <c r="I170" i="3"/>
  <c r="I169" i="3"/>
  <c r="I168" i="3" s="1"/>
  <c r="L166" i="3"/>
  <c r="L165" i="3" s="1"/>
  <c r="K166" i="3"/>
  <c r="K165" i="3" s="1"/>
  <c r="J166" i="3"/>
  <c r="J165" i="3" s="1"/>
  <c r="I166" i="3"/>
  <c r="I165" i="3"/>
  <c r="L161" i="3"/>
  <c r="L160" i="3" s="1"/>
  <c r="K161" i="3"/>
  <c r="J161" i="3"/>
  <c r="I161" i="3"/>
  <c r="K160" i="3"/>
  <c r="J160" i="3"/>
  <c r="J159" i="3" s="1"/>
  <c r="J158" i="3" s="1"/>
  <c r="I160" i="3"/>
  <c r="I159" i="3"/>
  <c r="I158" i="3" s="1"/>
  <c r="L155" i="3"/>
  <c r="L154" i="3" s="1"/>
  <c r="L153" i="3" s="1"/>
  <c r="K155" i="3"/>
  <c r="K154" i="3" s="1"/>
  <c r="K153" i="3" s="1"/>
  <c r="J155" i="3"/>
  <c r="J154" i="3" s="1"/>
  <c r="J153" i="3" s="1"/>
  <c r="I155" i="3"/>
  <c r="I154" i="3"/>
  <c r="I153" i="3" s="1"/>
  <c r="L151" i="3"/>
  <c r="L150" i="3" s="1"/>
  <c r="K151" i="3"/>
  <c r="K150" i="3" s="1"/>
  <c r="J151" i="3"/>
  <c r="J150" i="3" s="1"/>
  <c r="I151" i="3"/>
  <c r="I150" i="3"/>
  <c r="L147" i="3"/>
  <c r="L146" i="3" s="1"/>
  <c r="L145" i="3" s="1"/>
  <c r="K147" i="3"/>
  <c r="J147" i="3"/>
  <c r="I147" i="3"/>
  <c r="K146" i="3"/>
  <c r="K145" i="3" s="1"/>
  <c r="J146" i="3"/>
  <c r="J145" i="3" s="1"/>
  <c r="I146" i="3"/>
  <c r="I145" i="3"/>
  <c r="L142" i="3"/>
  <c r="L141" i="3" s="1"/>
  <c r="L140" i="3" s="1"/>
  <c r="K142" i="3"/>
  <c r="J142" i="3"/>
  <c r="I142" i="3"/>
  <c r="K141" i="3"/>
  <c r="K140" i="3" s="1"/>
  <c r="K139" i="3" s="1"/>
  <c r="J141" i="3"/>
  <c r="J140" i="3" s="1"/>
  <c r="J139" i="3" s="1"/>
  <c r="I141" i="3"/>
  <c r="I140" i="3"/>
  <c r="L137" i="3"/>
  <c r="L136" i="3" s="1"/>
  <c r="L135" i="3" s="1"/>
  <c r="K137" i="3"/>
  <c r="K136" i="3" s="1"/>
  <c r="K135" i="3" s="1"/>
  <c r="J137" i="3"/>
  <c r="J136" i="3" s="1"/>
  <c r="J135" i="3" s="1"/>
  <c r="I137" i="3"/>
  <c r="I136" i="3"/>
  <c r="I135" i="3" s="1"/>
  <c r="L133" i="3"/>
  <c r="L132" i="3" s="1"/>
  <c r="L131" i="3" s="1"/>
  <c r="K133" i="3"/>
  <c r="K132" i="3" s="1"/>
  <c r="K131" i="3" s="1"/>
  <c r="J133" i="3"/>
  <c r="J132" i="3" s="1"/>
  <c r="J131" i="3" s="1"/>
  <c r="I133" i="3"/>
  <c r="I132" i="3"/>
  <c r="I131" i="3" s="1"/>
  <c r="L129" i="3"/>
  <c r="L128" i="3" s="1"/>
  <c r="L127" i="3" s="1"/>
  <c r="K129" i="3"/>
  <c r="K128" i="3" s="1"/>
  <c r="K127" i="3" s="1"/>
  <c r="J129" i="3"/>
  <c r="J128" i="3" s="1"/>
  <c r="J127" i="3" s="1"/>
  <c r="I129" i="3"/>
  <c r="I128" i="3"/>
  <c r="I127" i="3" s="1"/>
  <c r="L125" i="3"/>
  <c r="L124" i="3" s="1"/>
  <c r="L123" i="3" s="1"/>
  <c r="K125" i="3"/>
  <c r="K124" i="3" s="1"/>
  <c r="K123" i="3" s="1"/>
  <c r="J125" i="3"/>
  <c r="J124" i="3" s="1"/>
  <c r="J123" i="3" s="1"/>
  <c r="I125" i="3"/>
  <c r="I124" i="3"/>
  <c r="I123" i="3" s="1"/>
  <c r="L121" i="3"/>
  <c r="L120" i="3" s="1"/>
  <c r="L119" i="3" s="1"/>
  <c r="K121" i="3"/>
  <c r="K120" i="3" s="1"/>
  <c r="K119" i="3" s="1"/>
  <c r="J121" i="3"/>
  <c r="J120" i="3" s="1"/>
  <c r="J119" i="3" s="1"/>
  <c r="I121" i="3"/>
  <c r="I120" i="3"/>
  <c r="I119" i="3" s="1"/>
  <c r="L116" i="3"/>
  <c r="L115" i="3" s="1"/>
  <c r="L114" i="3" s="1"/>
  <c r="K116" i="3"/>
  <c r="K115" i="3" s="1"/>
  <c r="K114" i="3" s="1"/>
  <c r="J116" i="3"/>
  <c r="J115" i="3" s="1"/>
  <c r="J114" i="3" s="1"/>
  <c r="I116" i="3"/>
  <c r="I115" i="3"/>
  <c r="I114" i="3" s="1"/>
  <c r="L110" i="3"/>
  <c r="K110" i="3"/>
  <c r="K109" i="3" s="1"/>
  <c r="J110" i="3"/>
  <c r="I110" i="3"/>
  <c r="I109" i="3" s="1"/>
  <c r="L109" i="3"/>
  <c r="J109" i="3"/>
  <c r="L106" i="3"/>
  <c r="L105" i="3" s="1"/>
  <c r="L104" i="3" s="1"/>
  <c r="K106" i="3"/>
  <c r="K105" i="3" s="1"/>
  <c r="J106" i="3"/>
  <c r="J105" i="3" s="1"/>
  <c r="J104" i="3" s="1"/>
  <c r="I106" i="3"/>
  <c r="I105" i="3"/>
  <c r="L101" i="3"/>
  <c r="L100" i="3" s="1"/>
  <c r="L99" i="3" s="1"/>
  <c r="K101" i="3"/>
  <c r="K100" i="3" s="1"/>
  <c r="K99" i="3" s="1"/>
  <c r="J101" i="3"/>
  <c r="J100" i="3" s="1"/>
  <c r="J99" i="3" s="1"/>
  <c r="I101" i="3"/>
  <c r="I100" i="3"/>
  <c r="I99" i="3" s="1"/>
  <c r="L96" i="3"/>
  <c r="L95" i="3" s="1"/>
  <c r="L94" i="3" s="1"/>
  <c r="L93" i="3" s="1"/>
  <c r="K96" i="3"/>
  <c r="K95" i="3" s="1"/>
  <c r="K94" i="3" s="1"/>
  <c r="J96" i="3"/>
  <c r="J95" i="3" s="1"/>
  <c r="J94" i="3" s="1"/>
  <c r="I96" i="3"/>
  <c r="I95" i="3"/>
  <c r="I94" i="3" s="1"/>
  <c r="L89" i="3"/>
  <c r="K89" i="3"/>
  <c r="K88" i="3" s="1"/>
  <c r="K87" i="3" s="1"/>
  <c r="K86" i="3" s="1"/>
  <c r="J89" i="3"/>
  <c r="I89" i="3"/>
  <c r="I88" i="3" s="1"/>
  <c r="I87" i="3" s="1"/>
  <c r="I86" i="3" s="1"/>
  <c r="L88" i="3"/>
  <c r="L87" i="3" s="1"/>
  <c r="L86" i="3" s="1"/>
  <c r="J88" i="3"/>
  <c r="J87" i="3"/>
  <c r="J86" i="3" s="1"/>
  <c r="L84" i="3"/>
  <c r="L83" i="3" s="1"/>
  <c r="L82" i="3" s="1"/>
  <c r="K84" i="3"/>
  <c r="J84" i="3"/>
  <c r="I84" i="3"/>
  <c r="I83" i="3" s="1"/>
  <c r="I82" i="3" s="1"/>
  <c r="K83" i="3"/>
  <c r="K82" i="3" s="1"/>
  <c r="J83" i="3"/>
  <c r="J82" i="3" s="1"/>
  <c r="L78" i="3"/>
  <c r="L77" i="3" s="1"/>
  <c r="K78" i="3"/>
  <c r="J78" i="3"/>
  <c r="I78" i="3"/>
  <c r="I77" i="3" s="1"/>
  <c r="K77" i="3"/>
  <c r="J77" i="3"/>
  <c r="L73" i="3"/>
  <c r="K73" i="3"/>
  <c r="J73" i="3"/>
  <c r="I73" i="3"/>
  <c r="I72" i="3" s="1"/>
  <c r="L72" i="3"/>
  <c r="K72" i="3"/>
  <c r="J72" i="3"/>
  <c r="L68" i="3"/>
  <c r="L67" i="3" s="1"/>
  <c r="K68" i="3"/>
  <c r="K67" i="3" s="1"/>
  <c r="K66" i="3" s="1"/>
  <c r="J68" i="3"/>
  <c r="J67" i="3" s="1"/>
  <c r="J66" i="3" s="1"/>
  <c r="J65" i="3" s="1"/>
  <c r="I68" i="3"/>
  <c r="I67" i="3"/>
  <c r="I66" i="3" s="1"/>
  <c r="I65" i="3" s="1"/>
  <c r="L49" i="3"/>
  <c r="K49" i="3"/>
  <c r="K48" i="3" s="1"/>
  <c r="K47" i="3" s="1"/>
  <c r="K46" i="3" s="1"/>
  <c r="J49" i="3"/>
  <c r="I49" i="3"/>
  <c r="I48" i="3" s="1"/>
  <c r="I47" i="3" s="1"/>
  <c r="I46" i="3" s="1"/>
  <c r="L48" i="3"/>
  <c r="L47" i="3" s="1"/>
  <c r="L46" i="3" s="1"/>
  <c r="J48" i="3"/>
  <c r="J47" i="3"/>
  <c r="J46" i="3" s="1"/>
  <c r="L44" i="3"/>
  <c r="L43" i="3" s="1"/>
  <c r="L42" i="3" s="1"/>
  <c r="K44" i="3"/>
  <c r="J44" i="3"/>
  <c r="I44" i="3"/>
  <c r="I43" i="3" s="1"/>
  <c r="I42" i="3" s="1"/>
  <c r="K43" i="3"/>
  <c r="K42" i="3" s="1"/>
  <c r="J43" i="3"/>
  <c r="J42" i="3" s="1"/>
  <c r="L40" i="3"/>
  <c r="K40" i="3"/>
  <c r="J40" i="3"/>
  <c r="I40" i="3"/>
  <c r="L38" i="3"/>
  <c r="K38" i="3"/>
  <c r="K37" i="3" s="1"/>
  <c r="K36" i="3" s="1"/>
  <c r="J38" i="3"/>
  <c r="J37" i="3" s="1"/>
  <c r="J36" i="3" s="1"/>
  <c r="I38" i="3"/>
  <c r="L37" i="3"/>
  <c r="I37" i="3"/>
  <c r="I36" i="3" s="1"/>
  <c r="I35" i="3" s="1"/>
  <c r="L36" i="3"/>
  <c r="L35" i="3" s="1"/>
  <c r="L365" i="2"/>
  <c r="L364" i="2" s="1"/>
  <c r="K365" i="2"/>
  <c r="J365" i="2"/>
  <c r="I365" i="2"/>
  <c r="K364" i="2"/>
  <c r="J364" i="2"/>
  <c r="I364" i="2"/>
  <c r="L362" i="2"/>
  <c r="K362" i="2"/>
  <c r="J362" i="2"/>
  <c r="I362" i="2"/>
  <c r="I361" i="2" s="1"/>
  <c r="L361" i="2"/>
  <c r="K361" i="2"/>
  <c r="J361" i="2"/>
  <c r="L359" i="2"/>
  <c r="L358" i="2" s="1"/>
  <c r="K359" i="2"/>
  <c r="K358" i="2" s="1"/>
  <c r="J359" i="2"/>
  <c r="J358" i="2" s="1"/>
  <c r="I359" i="2"/>
  <c r="I358" i="2"/>
  <c r="L355" i="2"/>
  <c r="L354" i="2" s="1"/>
  <c r="K355" i="2"/>
  <c r="J355" i="2"/>
  <c r="I355" i="2"/>
  <c r="K354" i="2"/>
  <c r="J354" i="2"/>
  <c r="I354" i="2"/>
  <c r="L351" i="2"/>
  <c r="K351" i="2"/>
  <c r="K350" i="2" s="1"/>
  <c r="J351" i="2"/>
  <c r="I351" i="2"/>
  <c r="I350" i="2" s="1"/>
  <c r="L350" i="2"/>
  <c r="J350" i="2"/>
  <c r="L347" i="2"/>
  <c r="K347" i="2"/>
  <c r="K346" i="2" s="1"/>
  <c r="J347" i="2"/>
  <c r="J346" i="2" s="1"/>
  <c r="I347" i="2"/>
  <c r="L346" i="2"/>
  <c r="I346" i="2"/>
  <c r="L343" i="2"/>
  <c r="K343" i="2"/>
  <c r="J343" i="2"/>
  <c r="I343" i="2"/>
  <c r="L340" i="2"/>
  <c r="K340" i="2"/>
  <c r="J340" i="2"/>
  <c r="I340" i="2"/>
  <c r="L338" i="2"/>
  <c r="K338" i="2"/>
  <c r="K337" i="2" s="1"/>
  <c r="J338" i="2"/>
  <c r="J337" i="2" s="1"/>
  <c r="I338" i="2"/>
  <c r="I337" i="2" s="1"/>
  <c r="L337" i="2"/>
  <c r="L333" i="2"/>
  <c r="K333" i="2"/>
  <c r="K332" i="2" s="1"/>
  <c r="J333" i="2"/>
  <c r="I333" i="2"/>
  <c r="I332" i="2" s="1"/>
  <c r="L332" i="2"/>
  <c r="J332" i="2"/>
  <c r="L330" i="2"/>
  <c r="K330" i="2"/>
  <c r="K329" i="2" s="1"/>
  <c r="J330" i="2"/>
  <c r="J329" i="2" s="1"/>
  <c r="I330" i="2"/>
  <c r="L329" i="2"/>
  <c r="I329" i="2"/>
  <c r="L327" i="2"/>
  <c r="L326" i="2" s="1"/>
  <c r="K327" i="2"/>
  <c r="J327" i="2"/>
  <c r="I327" i="2"/>
  <c r="K326" i="2"/>
  <c r="J326" i="2"/>
  <c r="I326" i="2"/>
  <c r="L323" i="2"/>
  <c r="K323" i="2"/>
  <c r="K322" i="2" s="1"/>
  <c r="J323" i="2"/>
  <c r="J322" i="2" s="1"/>
  <c r="I323" i="2"/>
  <c r="I322" i="2" s="1"/>
  <c r="L322" i="2"/>
  <c r="L319" i="2"/>
  <c r="K319" i="2"/>
  <c r="K318" i="2" s="1"/>
  <c r="J319" i="2"/>
  <c r="J318" i="2" s="1"/>
  <c r="I319" i="2"/>
  <c r="L318" i="2"/>
  <c r="I318" i="2"/>
  <c r="L315" i="2"/>
  <c r="L314" i="2" s="1"/>
  <c r="K315" i="2"/>
  <c r="J315" i="2"/>
  <c r="I315" i="2"/>
  <c r="K314" i="2"/>
  <c r="J314" i="2"/>
  <c r="I314" i="2"/>
  <c r="L311" i="2"/>
  <c r="K311" i="2"/>
  <c r="J311" i="2"/>
  <c r="I311" i="2"/>
  <c r="L308" i="2"/>
  <c r="L305" i="2" s="1"/>
  <c r="K308" i="2"/>
  <c r="J308" i="2"/>
  <c r="I308" i="2"/>
  <c r="L306" i="2"/>
  <c r="K306" i="2"/>
  <c r="J306" i="2"/>
  <c r="J305" i="2" s="1"/>
  <c r="I306" i="2"/>
  <c r="K305" i="2"/>
  <c r="I305" i="2"/>
  <c r="L300" i="2"/>
  <c r="K300" i="2"/>
  <c r="K299" i="2" s="1"/>
  <c r="J300" i="2"/>
  <c r="I300" i="2"/>
  <c r="I299" i="2" s="1"/>
  <c r="L299" i="2"/>
  <c r="J299" i="2"/>
  <c r="L297" i="2"/>
  <c r="K297" i="2"/>
  <c r="J297" i="2"/>
  <c r="J296" i="2" s="1"/>
  <c r="I297" i="2"/>
  <c r="L296" i="2"/>
  <c r="K296" i="2"/>
  <c r="I296" i="2"/>
  <c r="L294" i="2"/>
  <c r="L293" i="2" s="1"/>
  <c r="K294" i="2"/>
  <c r="J294" i="2"/>
  <c r="I294" i="2"/>
  <c r="K293" i="2"/>
  <c r="J293" i="2"/>
  <c r="I293" i="2"/>
  <c r="L290" i="2"/>
  <c r="K290" i="2"/>
  <c r="K289" i="2" s="1"/>
  <c r="J290" i="2"/>
  <c r="I290" i="2"/>
  <c r="I289" i="2" s="1"/>
  <c r="L289" i="2"/>
  <c r="J289" i="2"/>
  <c r="L286" i="2"/>
  <c r="K286" i="2"/>
  <c r="J286" i="2"/>
  <c r="J285" i="2" s="1"/>
  <c r="I286" i="2"/>
  <c r="L285" i="2"/>
  <c r="K285" i="2"/>
  <c r="I285" i="2"/>
  <c r="L282" i="2"/>
  <c r="L281" i="2" s="1"/>
  <c r="K282" i="2"/>
  <c r="J282" i="2"/>
  <c r="I282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K273" i="2"/>
  <c r="J273" i="2"/>
  <c r="J272" i="2" s="1"/>
  <c r="I273" i="2"/>
  <c r="L272" i="2"/>
  <c r="K272" i="2"/>
  <c r="I272" i="2"/>
  <c r="L268" i="2"/>
  <c r="K268" i="2"/>
  <c r="J268" i="2"/>
  <c r="J267" i="2" s="1"/>
  <c r="I268" i="2"/>
  <c r="L267" i="2"/>
  <c r="K267" i="2"/>
  <c r="I267" i="2"/>
  <c r="L265" i="2"/>
  <c r="L264" i="2" s="1"/>
  <c r="K265" i="2"/>
  <c r="J265" i="2"/>
  <c r="I265" i="2"/>
  <c r="K264" i="2"/>
  <c r="J264" i="2"/>
  <c r="I264" i="2"/>
  <c r="L262" i="2"/>
  <c r="K262" i="2"/>
  <c r="K261" i="2" s="1"/>
  <c r="J262" i="2"/>
  <c r="I262" i="2"/>
  <c r="I261" i="2" s="1"/>
  <c r="L261" i="2"/>
  <c r="J261" i="2"/>
  <c r="L258" i="2"/>
  <c r="K258" i="2"/>
  <c r="J258" i="2"/>
  <c r="J257" i="2" s="1"/>
  <c r="I258" i="2"/>
  <c r="L257" i="2"/>
  <c r="K257" i="2"/>
  <c r="I257" i="2"/>
  <c r="L254" i="2"/>
  <c r="L253" i="2" s="1"/>
  <c r="K254" i="2"/>
  <c r="J254" i="2"/>
  <c r="I254" i="2"/>
  <c r="K253" i="2"/>
  <c r="J253" i="2"/>
  <c r="I253" i="2"/>
  <c r="L250" i="2"/>
  <c r="K250" i="2"/>
  <c r="K249" i="2" s="1"/>
  <c r="J250" i="2"/>
  <c r="I250" i="2"/>
  <c r="I249" i="2" s="1"/>
  <c r="L249" i="2"/>
  <c r="J249" i="2"/>
  <c r="L246" i="2"/>
  <c r="K246" i="2"/>
  <c r="J246" i="2"/>
  <c r="I246" i="2"/>
  <c r="L243" i="2"/>
  <c r="K243" i="2"/>
  <c r="J243" i="2"/>
  <c r="I243" i="2"/>
  <c r="L241" i="2"/>
  <c r="L240" i="2" s="1"/>
  <c r="K241" i="2"/>
  <c r="J241" i="2"/>
  <c r="I241" i="2"/>
  <c r="K240" i="2"/>
  <c r="J240" i="2"/>
  <c r="I240" i="2"/>
  <c r="L234" i="2"/>
  <c r="K234" i="2"/>
  <c r="J234" i="2"/>
  <c r="J233" i="2" s="1"/>
  <c r="J232" i="2" s="1"/>
  <c r="I234" i="2"/>
  <c r="L233" i="2"/>
  <c r="K233" i="2"/>
  <c r="K232" i="2" s="1"/>
  <c r="I233" i="2"/>
  <c r="I232" i="2" s="1"/>
  <c r="L232" i="2"/>
  <c r="L230" i="2"/>
  <c r="K230" i="2"/>
  <c r="J230" i="2"/>
  <c r="J229" i="2" s="1"/>
  <c r="J228" i="2" s="1"/>
  <c r="I230" i="2"/>
  <c r="L229" i="2"/>
  <c r="K229" i="2"/>
  <c r="K228" i="2" s="1"/>
  <c r="I229" i="2"/>
  <c r="I228" i="2" s="1"/>
  <c r="L228" i="2"/>
  <c r="L221" i="2"/>
  <c r="K221" i="2"/>
  <c r="J221" i="2"/>
  <c r="J220" i="2" s="1"/>
  <c r="I221" i="2"/>
  <c r="L220" i="2"/>
  <c r="K220" i="2"/>
  <c r="I220" i="2"/>
  <c r="L218" i="2"/>
  <c r="L217" i="2" s="1"/>
  <c r="L216" i="2" s="1"/>
  <c r="K218" i="2"/>
  <c r="K217" i="2" s="1"/>
  <c r="K216" i="2" s="1"/>
  <c r="J218" i="2"/>
  <c r="I218" i="2"/>
  <c r="J217" i="2"/>
  <c r="J216" i="2" s="1"/>
  <c r="I217" i="2"/>
  <c r="I216" i="2"/>
  <c r="L211" i="2"/>
  <c r="L210" i="2" s="1"/>
  <c r="L209" i="2" s="1"/>
  <c r="K211" i="2"/>
  <c r="K210" i="2" s="1"/>
  <c r="K209" i="2" s="1"/>
  <c r="J211" i="2"/>
  <c r="I211" i="2"/>
  <c r="I210" i="2" s="1"/>
  <c r="I209" i="2" s="1"/>
  <c r="J210" i="2"/>
  <c r="J209" i="2" s="1"/>
  <c r="L207" i="2"/>
  <c r="L206" i="2" s="1"/>
  <c r="K207" i="2"/>
  <c r="K206" i="2" s="1"/>
  <c r="J207" i="2"/>
  <c r="I207" i="2"/>
  <c r="I206" i="2" s="1"/>
  <c r="J206" i="2"/>
  <c r="L202" i="2"/>
  <c r="K202" i="2"/>
  <c r="J202" i="2"/>
  <c r="I202" i="2"/>
  <c r="I201" i="2" s="1"/>
  <c r="L201" i="2"/>
  <c r="K201" i="2"/>
  <c r="J201" i="2"/>
  <c r="L196" i="2"/>
  <c r="K196" i="2"/>
  <c r="K195" i="2" s="1"/>
  <c r="J196" i="2"/>
  <c r="J195" i="2" s="1"/>
  <c r="J186" i="2" s="1"/>
  <c r="I196" i="2"/>
  <c r="L195" i="2"/>
  <c r="I195" i="2"/>
  <c r="L191" i="2"/>
  <c r="L190" i="2" s="1"/>
  <c r="K191" i="2"/>
  <c r="K190" i="2" s="1"/>
  <c r="J191" i="2"/>
  <c r="I191" i="2"/>
  <c r="I190" i="2" s="1"/>
  <c r="J190" i="2"/>
  <c r="L188" i="2"/>
  <c r="K188" i="2"/>
  <c r="J188" i="2"/>
  <c r="I188" i="2"/>
  <c r="I187" i="2" s="1"/>
  <c r="L187" i="2"/>
  <c r="L186" i="2" s="1"/>
  <c r="L185" i="2" s="1"/>
  <c r="K187" i="2"/>
  <c r="J187" i="2"/>
  <c r="L180" i="2"/>
  <c r="K180" i="2"/>
  <c r="K179" i="2" s="1"/>
  <c r="J180" i="2"/>
  <c r="J179" i="2" s="1"/>
  <c r="I180" i="2"/>
  <c r="L179" i="2"/>
  <c r="I179" i="2"/>
  <c r="L175" i="2"/>
  <c r="L174" i="2" s="1"/>
  <c r="L173" i="2" s="1"/>
  <c r="K175" i="2"/>
  <c r="K174" i="2" s="1"/>
  <c r="K173" i="2" s="1"/>
  <c r="J175" i="2"/>
  <c r="I175" i="2"/>
  <c r="I174" i="2" s="1"/>
  <c r="I173" i="2" s="1"/>
  <c r="J174" i="2"/>
  <c r="J173" i="2" s="1"/>
  <c r="L171" i="2"/>
  <c r="L170" i="2" s="1"/>
  <c r="L169" i="2" s="1"/>
  <c r="K171" i="2"/>
  <c r="K170" i="2" s="1"/>
  <c r="K169" i="2" s="1"/>
  <c r="J171" i="2"/>
  <c r="I171" i="2"/>
  <c r="I170" i="2" s="1"/>
  <c r="I169" i="2" s="1"/>
  <c r="J170" i="2"/>
  <c r="J169" i="2" s="1"/>
  <c r="J168" i="2" s="1"/>
  <c r="L166" i="2"/>
  <c r="K166" i="2"/>
  <c r="K165" i="2" s="1"/>
  <c r="J166" i="2"/>
  <c r="J165" i="2" s="1"/>
  <c r="I166" i="2"/>
  <c r="L165" i="2"/>
  <c r="I165" i="2"/>
  <c r="L161" i="2"/>
  <c r="L160" i="2" s="1"/>
  <c r="L159" i="2" s="1"/>
  <c r="L158" i="2" s="1"/>
  <c r="K161" i="2"/>
  <c r="K160" i="2" s="1"/>
  <c r="J161" i="2"/>
  <c r="I161" i="2"/>
  <c r="I160" i="2" s="1"/>
  <c r="I159" i="2" s="1"/>
  <c r="I158" i="2" s="1"/>
  <c r="J160" i="2"/>
  <c r="L155" i="2"/>
  <c r="K155" i="2"/>
  <c r="K154" i="2" s="1"/>
  <c r="K153" i="2" s="1"/>
  <c r="J155" i="2"/>
  <c r="J154" i="2" s="1"/>
  <c r="J153" i="2" s="1"/>
  <c r="I155" i="2"/>
  <c r="L154" i="2"/>
  <c r="I154" i="2"/>
  <c r="I153" i="2" s="1"/>
  <c r="L153" i="2"/>
  <c r="L151" i="2"/>
  <c r="K151" i="2"/>
  <c r="K150" i="2" s="1"/>
  <c r="J151" i="2"/>
  <c r="J150" i="2" s="1"/>
  <c r="I151" i="2"/>
  <c r="L150" i="2"/>
  <c r="I150" i="2"/>
  <c r="L147" i="2"/>
  <c r="L146" i="2" s="1"/>
  <c r="L145" i="2" s="1"/>
  <c r="K147" i="2"/>
  <c r="K146" i="2" s="1"/>
  <c r="K145" i="2" s="1"/>
  <c r="J147" i="2"/>
  <c r="I147" i="2"/>
  <c r="I146" i="2" s="1"/>
  <c r="I145" i="2" s="1"/>
  <c r="J146" i="2"/>
  <c r="J145" i="2" s="1"/>
  <c r="L142" i="2"/>
  <c r="L141" i="2" s="1"/>
  <c r="L140" i="2" s="1"/>
  <c r="L139" i="2" s="1"/>
  <c r="K142" i="2"/>
  <c r="K141" i="2" s="1"/>
  <c r="K140" i="2" s="1"/>
  <c r="K139" i="2" s="1"/>
  <c r="J142" i="2"/>
  <c r="I142" i="2"/>
  <c r="I141" i="2" s="1"/>
  <c r="I140" i="2" s="1"/>
  <c r="J141" i="2"/>
  <c r="J140" i="2" s="1"/>
  <c r="L137" i="2"/>
  <c r="K137" i="2"/>
  <c r="K136" i="2" s="1"/>
  <c r="K135" i="2" s="1"/>
  <c r="J137" i="2"/>
  <c r="J136" i="2" s="1"/>
  <c r="J135" i="2" s="1"/>
  <c r="I137" i="2"/>
  <c r="L136" i="2"/>
  <c r="I136" i="2"/>
  <c r="I135" i="2" s="1"/>
  <c r="L135" i="2"/>
  <c r="L133" i="2"/>
  <c r="K133" i="2"/>
  <c r="K132" i="2" s="1"/>
  <c r="K131" i="2" s="1"/>
  <c r="J133" i="2"/>
  <c r="J132" i="2" s="1"/>
  <c r="J131" i="2" s="1"/>
  <c r="I133" i="2"/>
  <c r="L132" i="2"/>
  <c r="I132" i="2"/>
  <c r="I131" i="2" s="1"/>
  <c r="L131" i="2"/>
  <c r="L129" i="2"/>
  <c r="K129" i="2"/>
  <c r="K128" i="2" s="1"/>
  <c r="K127" i="2" s="1"/>
  <c r="J129" i="2"/>
  <c r="J128" i="2" s="1"/>
  <c r="J127" i="2" s="1"/>
  <c r="I129" i="2"/>
  <c r="L128" i="2"/>
  <c r="I128" i="2"/>
  <c r="I127" i="2" s="1"/>
  <c r="L127" i="2"/>
  <c r="L125" i="2"/>
  <c r="K125" i="2"/>
  <c r="K124" i="2" s="1"/>
  <c r="K123" i="2" s="1"/>
  <c r="J125" i="2"/>
  <c r="J124" i="2" s="1"/>
  <c r="J123" i="2" s="1"/>
  <c r="I125" i="2"/>
  <c r="L124" i="2"/>
  <c r="I124" i="2"/>
  <c r="I123" i="2" s="1"/>
  <c r="L123" i="2"/>
  <c r="L121" i="2"/>
  <c r="K121" i="2"/>
  <c r="K120" i="2" s="1"/>
  <c r="K119" i="2" s="1"/>
  <c r="J121" i="2"/>
  <c r="J120" i="2" s="1"/>
  <c r="J119" i="2" s="1"/>
  <c r="I121" i="2"/>
  <c r="L120" i="2"/>
  <c r="I120" i="2"/>
  <c r="I119" i="2" s="1"/>
  <c r="L119" i="2"/>
  <c r="L116" i="2"/>
  <c r="K116" i="2"/>
  <c r="J116" i="2"/>
  <c r="J115" i="2" s="1"/>
  <c r="J114" i="2" s="1"/>
  <c r="I116" i="2"/>
  <c r="L115" i="2"/>
  <c r="K115" i="2"/>
  <c r="I115" i="2"/>
  <c r="I114" i="2" s="1"/>
  <c r="L114" i="2"/>
  <c r="L113" i="2" s="1"/>
  <c r="K114" i="2"/>
  <c r="K113" i="2" s="1"/>
  <c r="L110" i="2"/>
  <c r="K110" i="2"/>
  <c r="J110" i="2"/>
  <c r="I110" i="2"/>
  <c r="I109" i="2" s="1"/>
  <c r="L109" i="2"/>
  <c r="K109" i="2"/>
  <c r="J109" i="2"/>
  <c r="L106" i="2"/>
  <c r="K106" i="2"/>
  <c r="J106" i="2"/>
  <c r="J105" i="2" s="1"/>
  <c r="J104" i="2" s="1"/>
  <c r="I106" i="2"/>
  <c r="L105" i="2"/>
  <c r="K105" i="2"/>
  <c r="I105" i="2"/>
  <c r="I104" i="2" s="1"/>
  <c r="L104" i="2"/>
  <c r="K104" i="2"/>
  <c r="L101" i="2"/>
  <c r="K101" i="2"/>
  <c r="K100" i="2" s="1"/>
  <c r="K99" i="2" s="1"/>
  <c r="J101" i="2"/>
  <c r="J100" i="2" s="1"/>
  <c r="J99" i="2" s="1"/>
  <c r="I101" i="2"/>
  <c r="L100" i="2"/>
  <c r="I100" i="2"/>
  <c r="I99" i="2" s="1"/>
  <c r="L99" i="2"/>
  <c r="L96" i="2"/>
  <c r="K96" i="2"/>
  <c r="K95" i="2" s="1"/>
  <c r="K94" i="2" s="1"/>
  <c r="J96" i="2"/>
  <c r="J95" i="2" s="1"/>
  <c r="J94" i="2" s="1"/>
  <c r="I96" i="2"/>
  <c r="L95" i="2"/>
  <c r="I95" i="2"/>
  <c r="I94" i="2" s="1"/>
  <c r="L94" i="2"/>
  <c r="L93" i="2" s="1"/>
  <c r="L89" i="2"/>
  <c r="K89" i="2"/>
  <c r="J89" i="2"/>
  <c r="I89" i="2"/>
  <c r="I88" i="2" s="1"/>
  <c r="I87" i="2" s="1"/>
  <c r="I86" i="2" s="1"/>
  <c r="L88" i="2"/>
  <c r="L87" i="2" s="1"/>
  <c r="L86" i="2" s="1"/>
  <c r="K88" i="2"/>
  <c r="K87" i="2" s="1"/>
  <c r="K86" i="2" s="1"/>
  <c r="J88" i="2"/>
  <c r="J87" i="2"/>
  <c r="J86" i="2" s="1"/>
  <c r="L84" i="2"/>
  <c r="L83" i="2" s="1"/>
  <c r="L82" i="2" s="1"/>
  <c r="K84" i="2"/>
  <c r="K83" i="2" s="1"/>
  <c r="K82" i="2" s="1"/>
  <c r="J84" i="2"/>
  <c r="I84" i="2"/>
  <c r="I83" i="2" s="1"/>
  <c r="I82" i="2" s="1"/>
  <c r="J83" i="2"/>
  <c r="J82" i="2" s="1"/>
  <c r="L78" i="2"/>
  <c r="L77" i="2" s="1"/>
  <c r="L66" i="2" s="1"/>
  <c r="K78" i="2"/>
  <c r="K77" i="2" s="1"/>
  <c r="J78" i="2"/>
  <c r="I78" i="2"/>
  <c r="I77" i="2" s="1"/>
  <c r="J77" i="2"/>
  <c r="L73" i="2"/>
  <c r="K73" i="2"/>
  <c r="J73" i="2"/>
  <c r="I73" i="2"/>
  <c r="I72" i="2" s="1"/>
  <c r="L72" i="2"/>
  <c r="K72" i="2"/>
  <c r="J72" i="2"/>
  <c r="L68" i="2"/>
  <c r="K68" i="2"/>
  <c r="K67" i="2" s="1"/>
  <c r="J68" i="2"/>
  <c r="J67" i="2" s="1"/>
  <c r="J66" i="2" s="1"/>
  <c r="J65" i="2" s="1"/>
  <c r="I68" i="2"/>
  <c r="L67" i="2"/>
  <c r="I67" i="2"/>
  <c r="L49" i="2"/>
  <c r="K49" i="2"/>
  <c r="J49" i="2"/>
  <c r="I49" i="2"/>
  <c r="I48" i="2" s="1"/>
  <c r="I47" i="2" s="1"/>
  <c r="I46" i="2" s="1"/>
  <c r="L48" i="2"/>
  <c r="L47" i="2" s="1"/>
  <c r="L46" i="2" s="1"/>
  <c r="K48" i="2"/>
  <c r="K47" i="2" s="1"/>
  <c r="K46" i="2" s="1"/>
  <c r="J48" i="2"/>
  <c r="J47" i="2"/>
  <c r="J46" i="2" s="1"/>
  <c r="L44" i="2"/>
  <c r="L43" i="2" s="1"/>
  <c r="L42" i="2" s="1"/>
  <c r="K44" i="2"/>
  <c r="K43" i="2" s="1"/>
  <c r="K42" i="2" s="1"/>
  <c r="J44" i="2"/>
  <c r="I44" i="2"/>
  <c r="I43" i="2" s="1"/>
  <c r="I42" i="2" s="1"/>
  <c r="J43" i="2"/>
  <c r="J42" i="2" s="1"/>
  <c r="L40" i="2"/>
  <c r="K40" i="2"/>
  <c r="J40" i="2"/>
  <c r="I40" i="2"/>
  <c r="L38" i="2"/>
  <c r="K38" i="2"/>
  <c r="J38" i="2"/>
  <c r="J37" i="2" s="1"/>
  <c r="J36" i="2" s="1"/>
  <c r="J35" i="2" s="1"/>
  <c r="I38" i="2"/>
  <c r="L37" i="2"/>
  <c r="K37" i="2"/>
  <c r="I37" i="2"/>
  <c r="I36" i="2" s="1"/>
  <c r="I35" i="2" s="1"/>
  <c r="L36" i="2"/>
  <c r="K36" i="2"/>
  <c r="L365" i="1"/>
  <c r="K365" i="1"/>
  <c r="J365" i="1"/>
  <c r="J364" i="1" s="1"/>
  <c r="I365" i="1"/>
  <c r="L364" i="1"/>
  <c r="K364" i="1"/>
  <c r="I364" i="1"/>
  <c r="L362" i="1"/>
  <c r="L361" i="1" s="1"/>
  <c r="K362" i="1"/>
  <c r="J362" i="1"/>
  <c r="I362" i="1"/>
  <c r="K361" i="1"/>
  <c r="J361" i="1"/>
  <c r="I361" i="1"/>
  <c r="L359" i="1"/>
  <c r="K359" i="1"/>
  <c r="K358" i="1" s="1"/>
  <c r="J359" i="1"/>
  <c r="J358" i="1" s="1"/>
  <c r="I359" i="1"/>
  <c r="I358" i="1" s="1"/>
  <c r="L358" i="1"/>
  <c r="L355" i="1"/>
  <c r="K355" i="1"/>
  <c r="J355" i="1"/>
  <c r="J354" i="1" s="1"/>
  <c r="I355" i="1"/>
  <c r="L354" i="1"/>
  <c r="K354" i="1"/>
  <c r="I354" i="1"/>
  <c r="L351" i="1"/>
  <c r="L350" i="1" s="1"/>
  <c r="K351" i="1"/>
  <c r="J351" i="1"/>
  <c r="I351" i="1"/>
  <c r="K350" i="1"/>
  <c r="J350" i="1"/>
  <c r="I350" i="1"/>
  <c r="L347" i="1"/>
  <c r="K347" i="1"/>
  <c r="K346" i="1" s="1"/>
  <c r="K336" i="1" s="1"/>
  <c r="J347" i="1"/>
  <c r="J346" i="1" s="1"/>
  <c r="J336" i="1" s="1"/>
  <c r="I347" i="1"/>
  <c r="I346" i="1" s="1"/>
  <c r="I336" i="1" s="1"/>
  <c r="L346" i="1"/>
  <c r="L343" i="1"/>
  <c r="K343" i="1"/>
  <c r="J343" i="1"/>
  <c r="I343" i="1"/>
  <c r="L340" i="1"/>
  <c r="K340" i="1"/>
  <c r="J340" i="1"/>
  <c r="I340" i="1"/>
  <c r="L338" i="1"/>
  <c r="L337" i="1" s="1"/>
  <c r="L336" i="1" s="1"/>
  <c r="K338" i="1"/>
  <c r="J338" i="1"/>
  <c r="I338" i="1"/>
  <c r="K337" i="1"/>
  <c r="J337" i="1"/>
  <c r="I337" i="1"/>
  <c r="L333" i="1"/>
  <c r="L332" i="1" s="1"/>
  <c r="K333" i="1"/>
  <c r="J333" i="1"/>
  <c r="I333" i="1"/>
  <c r="K332" i="1"/>
  <c r="J332" i="1"/>
  <c r="I332" i="1"/>
  <c r="L330" i="1"/>
  <c r="K330" i="1"/>
  <c r="K329" i="1" s="1"/>
  <c r="J330" i="1"/>
  <c r="J329" i="1" s="1"/>
  <c r="I330" i="1"/>
  <c r="I329" i="1" s="1"/>
  <c r="L329" i="1"/>
  <c r="L327" i="1"/>
  <c r="K327" i="1"/>
  <c r="J327" i="1"/>
  <c r="J326" i="1" s="1"/>
  <c r="I327" i="1"/>
  <c r="L326" i="1"/>
  <c r="K326" i="1"/>
  <c r="I326" i="1"/>
  <c r="L323" i="1"/>
  <c r="L322" i="1" s="1"/>
  <c r="K323" i="1"/>
  <c r="J323" i="1"/>
  <c r="I323" i="1"/>
  <c r="K322" i="1"/>
  <c r="J322" i="1"/>
  <c r="I322" i="1"/>
  <c r="L319" i="1"/>
  <c r="K319" i="1"/>
  <c r="K318" i="1" s="1"/>
  <c r="J319" i="1"/>
  <c r="J318" i="1" s="1"/>
  <c r="I319" i="1"/>
  <c r="I318" i="1" s="1"/>
  <c r="L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K305" i="1" s="1"/>
  <c r="K304" i="1" s="1"/>
  <c r="J306" i="1"/>
  <c r="J305" i="1" s="1"/>
  <c r="J304" i="1" s="1"/>
  <c r="I306" i="1"/>
  <c r="I305" i="1" s="1"/>
  <c r="L305" i="1"/>
  <c r="L300" i="1"/>
  <c r="L299" i="1" s="1"/>
  <c r="K300" i="1"/>
  <c r="J300" i="1"/>
  <c r="I300" i="1"/>
  <c r="K299" i="1"/>
  <c r="J299" i="1"/>
  <c r="I299" i="1"/>
  <c r="L297" i="1"/>
  <c r="K297" i="1"/>
  <c r="K296" i="1" s="1"/>
  <c r="J297" i="1"/>
  <c r="J296" i="1" s="1"/>
  <c r="I297" i="1"/>
  <c r="I296" i="1" s="1"/>
  <c r="L296" i="1"/>
  <c r="L294" i="1"/>
  <c r="K294" i="1"/>
  <c r="J294" i="1"/>
  <c r="I294" i="1"/>
  <c r="L293" i="1"/>
  <c r="K293" i="1"/>
  <c r="J293" i="1"/>
  <c r="I293" i="1"/>
  <c r="L290" i="1"/>
  <c r="L289" i="1" s="1"/>
  <c r="K290" i="1"/>
  <c r="J290" i="1"/>
  <c r="I290" i="1"/>
  <c r="K289" i="1"/>
  <c r="J289" i="1"/>
  <c r="I289" i="1"/>
  <c r="L286" i="1"/>
  <c r="K286" i="1"/>
  <c r="K285" i="1" s="1"/>
  <c r="J286" i="1"/>
  <c r="J285" i="1" s="1"/>
  <c r="I286" i="1"/>
  <c r="I285" i="1" s="1"/>
  <c r="L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K272" i="1" s="1"/>
  <c r="K271" i="1" s="1"/>
  <c r="J273" i="1"/>
  <c r="J272" i="1" s="1"/>
  <c r="J271" i="1" s="1"/>
  <c r="I273" i="1"/>
  <c r="I272" i="1" s="1"/>
  <c r="I271" i="1" s="1"/>
  <c r="L272" i="1"/>
  <c r="L268" i="1"/>
  <c r="K268" i="1"/>
  <c r="K267" i="1" s="1"/>
  <c r="J268" i="1"/>
  <c r="J267" i="1" s="1"/>
  <c r="I268" i="1"/>
  <c r="I267" i="1" s="1"/>
  <c r="L267" i="1"/>
  <c r="L265" i="1"/>
  <c r="K265" i="1"/>
  <c r="J265" i="1"/>
  <c r="I265" i="1"/>
  <c r="L264" i="1"/>
  <c r="K264" i="1"/>
  <c r="J264" i="1"/>
  <c r="I264" i="1"/>
  <c r="L262" i="1"/>
  <c r="L261" i="1" s="1"/>
  <c r="K262" i="1"/>
  <c r="J262" i="1"/>
  <c r="I262" i="1"/>
  <c r="K261" i="1"/>
  <c r="J261" i="1"/>
  <c r="I261" i="1"/>
  <c r="L258" i="1"/>
  <c r="K258" i="1"/>
  <c r="K257" i="1" s="1"/>
  <c r="J258" i="1"/>
  <c r="J257" i="1" s="1"/>
  <c r="I258" i="1"/>
  <c r="I257" i="1" s="1"/>
  <c r="L257" i="1"/>
  <c r="L254" i="1"/>
  <c r="K254" i="1"/>
  <c r="J254" i="1"/>
  <c r="I254" i="1"/>
  <c r="L253" i="1"/>
  <c r="K253" i="1"/>
  <c r="J253" i="1"/>
  <c r="I253" i="1"/>
  <c r="L250" i="1"/>
  <c r="L249" i="1" s="1"/>
  <c r="L239" i="1" s="1"/>
  <c r="K250" i="1"/>
  <c r="J250" i="1"/>
  <c r="I250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I239" i="1" s="1"/>
  <c r="L234" i="1"/>
  <c r="K234" i="1"/>
  <c r="K233" i="1" s="1"/>
  <c r="K232" i="1" s="1"/>
  <c r="J234" i="1"/>
  <c r="J233" i="1" s="1"/>
  <c r="J232" i="1" s="1"/>
  <c r="I234" i="1"/>
  <c r="I233" i="1" s="1"/>
  <c r="I232" i="1" s="1"/>
  <c r="L233" i="1"/>
  <c r="L232" i="1" s="1"/>
  <c r="L230" i="1"/>
  <c r="K230" i="1"/>
  <c r="K229" i="1" s="1"/>
  <c r="K228" i="1" s="1"/>
  <c r="J230" i="1"/>
  <c r="J229" i="1" s="1"/>
  <c r="J228" i="1" s="1"/>
  <c r="I230" i="1"/>
  <c r="I229" i="1" s="1"/>
  <c r="I228" i="1" s="1"/>
  <c r="L229" i="1"/>
  <c r="L228" i="1" s="1"/>
  <c r="L221" i="1"/>
  <c r="K221" i="1"/>
  <c r="K220" i="1" s="1"/>
  <c r="J221" i="1"/>
  <c r="J220" i="1" s="1"/>
  <c r="I221" i="1"/>
  <c r="I220" i="1" s="1"/>
  <c r="L220" i="1"/>
  <c r="L218" i="1"/>
  <c r="K218" i="1"/>
  <c r="J218" i="1"/>
  <c r="I218" i="1"/>
  <c r="L217" i="1"/>
  <c r="K217" i="1"/>
  <c r="K216" i="1" s="1"/>
  <c r="J217" i="1"/>
  <c r="I217" i="1"/>
  <c r="L216" i="1"/>
  <c r="L211" i="1"/>
  <c r="K211" i="1"/>
  <c r="J211" i="1"/>
  <c r="I211" i="1"/>
  <c r="L210" i="1"/>
  <c r="K210" i="1"/>
  <c r="K209" i="1" s="1"/>
  <c r="J210" i="1"/>
  <c r="J209" i="1" s="1"/>
  <c r="I210" i="1"/>
  <c r="I209" i="1" s="1"/>
  <c r="L209" i="1"/>
  <c r="L207" i="1"/>
  <c r="K207" i="1"/>
  <c r="J207" i="1"/>
  <c r="I207" i="1"/>
  <c r="L206" i="1"/>
  <c r="K206" i="1"/>
  <c r="J206" i="1"/>
  <c r="I206" i="1"/>
  <c r="L202" i="1"/>
  <c r="L201" i="1" s="1"/>
  <c r="K202" i="1"/>
  <c r="J202" i="1"/>
  <c r="I202" i="1"/>
  <c r="I201" i="1" s="1"/>
  <c r="K201" i="1"/>
  <c r="J201" i="1"/>
  <c r="L196" i="1"/>
  <c r="K196" i="1"/>
  <c r="K195" i="1" s="1"/>
  <c r="K186" i="1" s="1"/>
  <c r="J196" i="1"/>
  <c r="J195" i="1" s="1"/>
  <c r="J186" i="1" s="1"/>
  <c r="I196" i="1"/>
  <c r="I195" i="1" s="1"/>
  <c r="L195" i="1"/>
  <c r="L191" i="1"/>
  <c r="K191" i="1"/>
  <c r="J191" i="1"/>
  <c r="I191" i="1"/>
  <c r="L190" i="1"/>
  <c r="K190" i="1"/>
  <c r="J190" i="1"/>
  <c r="I190" i="1"/>
  <c r="L188" i="1"/>
  <c r="L187" i="1" s="1"/>
  <c r="L186" i="1" s="1"/>
  <c r="L185" i="1" s="1"/>
  <c r="K188" i="1"/>
  <c r="J188" i="1"/>
  <c r="I188" i="1"/>
  <c r="I187" i="1" s="1"/>
  <c r="K187" i="1"/>
  <c r="J187" i="1"/>
  <c r="L180" i="1"/>
  <c r="K180" i="1"/>
  <c r="K179" i="1" s="1"/>
  <c r="J180" i="1"/>
  <c r="J179" i="1" s="1"/>
  <c r="I180" i="1"/>
  <c r="I179" i="1" s="1"/>
  <c r="L179" i="1"/>
  <c r="L175" i="1"/>
  <c r="K175" i="1"/>
  <c r="J175" i="1"/>
  <c r="I175" i="1"/>
  <c r="L174" i="1"/>
  <c r="K174" i="1"/>
  <c r="J174" i="1"/>
  <c r="I174" i="1"/>
  <c r="L173" i="1"/>
  <c r="L171" i="1"/>
  <c r="K171" i="1"/>
  <c r="J171" i="1"/>
  <c r="I171" i="1"/>
  <c r="L170" i="1"/>
  <c r="K170" i="1"/>
  <c r="K169" i="1" s="1"/>
  <c r="J170" i="1"/>
  <c r="J169" i="1" s="1"/>
  <c r="I170" i="1"/>
  <c r="I169" i="1" s="1"/>
  <c r="L169" i="1"/>
  <c r="L168" i="1" s="1"/>
  <c r="L166" i="1"/>
  <c r="K166" i="1"/>
  <c r="K165" i="1" s="1"/>
  <c r="J166" i="1"/>
  <c r="J165" i="1" s="1"/>
  <c r="I166" i="1"/>
  <c r="I165" i="1" s="1"/>
  <c r="L165" i="1"/>
  <c r="L161" i="1"/>
  <c r="K161" i="1"/>
  <c r="J161" i="1"/>
  <c r="I161" i="1"/>
  <c r="L160" i="1"/>
  <c r="K160" i="1"/>
  <c r="J160" i="1"/>
  <c r="I160" i="1"/>
  <c r="L159" i="1"/>
  <c r="L158" i="1" s="1"/>
  <c r="L155" i="1"/>
  <c r="K155" i="1"/>
  <c r="K154" i="1" s="1"/>
  <c r="K153" i="1" s="1"/>
  <c r="J155" i="1"/>
  <c r="J154" i="1" s="1"/>
  <c r="J153" i="1" s="1"/>
  <c r="I155" i="1"/>
  <c r="I154" i="1" s="1"/>
  <c r="I153" i="1" s="1"/>
  <c r="L154" i="1"/>
  <c r="L153" i="1" s="1"/>
  <c r="L151" i="1"/>
  <c r="K151" i="1"/>
  <c r="K150" i="1" s="1"/>
  <c r="J151" i="1"/>
  <c r="J150" i="1" s="1"/>
  <c r="I151" i="1"/>
  <c r="I150" i="1" s="1"/>
  <c r="L150" i="1"/>
  <c r="L147" i="1"/>
  <c r="K147" i="1"/>
  <c r="J147" i="1"/>
  <c r="I147" i="1"/>
  <c r="L146" i="1"/>
  <c r="K146" i="1"/>
  <c r="K145" i="1" s="1"/>
  <c r="J146" i="1"/>
  <c r="J145" i="1" s="1"/>
  <c r="I146" i="1"/>
  <c r="I145" i="1" s="1"/>
  <c r="L145" i="1"/>
  <c r="L142" i="1"/>
  <c r="K142" i="1"/>
  <c r="J142" i="1"/>
  <c r="I142" i="1"/>
  <c r="L141" i="1"/>
  <c r="K141" i="1"/>
  <c r="K140" i="1" s="1"/>
  <c r="J141" i="1"/>
  <c r="J140" i="1" s="1"/>
  <c r="J139" i="1" s="1"/>
  <c r="I141" i="1"/>
  <c r="I140" i="1" s="1"/>
  <c r="L140" i="1"/>
  <c r="L137" i="1"/>
  <c r="K137" i="1"/>
  <c r="K136" i="1" s="1"/>
  <c r="K135" i="1" s="1"/>
  <c r="J137" i="1"/>
  <c r="J136" i="1" s="1"/>
  <c r="J135" i="1" s="1"/>
  <c r="I137" i="1"/>
  <c r="I136" i="1" s="1"/>
  <c r="I135" i="1" s="1"/>
  <c r="L136" i="1"/>
  <c r="L135" i="1" s="1"/>
  <c r="L133" i="1"/>
  <c r="K133" i="1"/>
  <c r="K132" i="1" s="1"/>
  <c r="K131" i="1" s="1"/>
  <c r="J133" i="1"/>
  <c r="J132" i="1" s="1"/>
  <c r="J131" i="1" s="1"/>
  <c r="I133" i="1"/>
  <c r="I132" i="1" s="1"/>
  <c r="I131" i="1" s="1"/>
  <c r="L132" i="1"/>
  <c r="L131" i="1" s="1"/>
  <c r="L129" i="1"/>
  <c r="K129" i="1"/>
  <c r="K128" i="1" s="1"/>
  <c r="K127" i="1" s="1"/>
  <c r="J129" i="1"/>
  <c r="J128" i="1" s="1"/>
  <c r="J127" i="1" s="1"/>
  <c r="I129" i="1"/>
  <c r="I128" i="1" s="1"/>
  <c r="I127" i="1" s="1"/>
  <c r="L128" i="1"/>
  <c r="L127" i="1" s="1"/>
  <c r="L125" i="1"/>
  <c r="K125" i="1"/>
  <c r="K124" i="1" s="1"/>
  <c r="K123" i="1" s="1"/>
  <c r="J125" i="1"/>
  <c r="J124" i="1" s="1"/>
  <c r="J123" i="1" s="1"/>
  <c r="I125" i="1"/>
  <c r="I124" i="1" s="1"/>
  <c r="I123" i="1" s="1"/>
  <c r="L124" i="1"/>
  <c r="L123" i="1" s="1"/>
  <c r="L121" i="1"/>
  <c r="K121" i="1"/>
  <c r="K120" i="1" s="1"/>
  <c r="K119" i="1" s="1"/>
  <c r="J121" i="1"/>
  <c r="J120" i="1" s="1"/>
  <c r="J119" i="1" s="1"/>
  <c r="I121" i="1"/>
  <c r="I120" i="1" s="1"/>
  <c r="I119" i="1" s="1"/>
  <c r="L120" i="1"/>
  <c r="L119" i="1" s="1"/>
  <c r="L116" i="1"/>
  <c r="K116" i="1"/>
  <c r="K115" i="1" s="1"/>
  <c r="K114" i="1" s="1"/>
  <c r="K113" i="1" s="1"/>
  <c r="J116" i="1"/>
  <c r="J115" i="1" s="1"/>
  <c r="J114" i="1" s="1"/>
  <c r="J113" i="1" s="1"/>
  <c r="I116" i="1"/>
  <c r="I115" i="1" s="1"/>
  <c r="I114" i="1" s="1"/>
  <c r="L115" i="1"/>
  <c r="L114" i="1" s="1"/>
  <c r="L110" i="1"/>
  <c r="L109" i="1" s="1"/>
  <c r="K110" i="1"/>
  <c r="J110" i="1"/>
  <c r="I110" i="1"/>
  <c r="K109" i="1"/>
  <c r="J109" i="1"/>
  <c r="I109" i="1"/>
  <c r="L106" i="1"/>
  <c r="K106" i="1"/>
  <c r="K105" i="1" s="1"/>
  <c r="K104" i="1" s="1"/>
  <c r="J106" i="1"/>
  <c r="J105" i="1" s="1"/>
  <c r="J104" i="1" s="1"/>
  <c r="I106" i="1"/>
  <c r="I105" i="1" s="1"/>
  <c r="I104" i="1" s="1"/>
  <c r="L105" i="1"/>
  <c r="L101" i="1"/>
  <c r="K101" i="1"/>
  <c r="K100" i="1" s="1"/>
  <c r="K99" i="1" s="1"/>
  <c r="J101" i="1"/>
  <c r="J100" i="1" s="1"/>
  <c r="J99" i="1" s="1"/>
  <c r="I101" i="1"/>
  <c r="I100" i="1" s="1"/>
  <c r="I99" i="1" s="1"/>
  <c r="L100" i="1"/>
  <c r="L99" i="1" s="1"/>
  <c r="L96" i="1"/>
  <c r="K96" i="1"/>
  <c r="K95" i="1" s="1"/>
  <c r="K94" i="1" s="1"/>
  <c r="J96" i="1"/>
  <c r="J95" i="1" s="1"/>
  <c r="J94" i="1" s="1"/>
  <c r="I96" i="1"/>
  <c r="I95" i="1" s="1"/>
  <c r="I94" i="1" s="1"/>
  <c r="I93" i="1" s="1"/>
  <c r="L95" i="1"/>
  <c r="L94" i="1" s="1"/>
  <c r="L89" i="1"/>
  <c r="L88" i="1" s="1"/>
  <c r="L87" i="1" s="1"/>
  <c r="L86" i="1" s="1"/>
  <c r="K89" i="1"/>
  <c r="J89" i="1"/>
  <c r="I89" i="1"/>
  <c r="I88" i="1" s="1"/>
  <c r="I87" i="1" s="1"/>
  <c r="I86" i="1" s="1"/>
  <c r="K88" i="1"/>
  <c r="J88" i="1"/>
  <c r="K87" i="1"/>
  <c r="K86" i="1" s="1"/>
  <c r="J87" i="1"/>
  <c r="J86" i="1" s="1"/>
  <c r="L84" i="1"/>
  <c r="K84" i="1"/>
  <c r="J84" i="1"/>
  <c r="I84" i="1"/>
  <c r="L83" i="1"/>
  <c r="K83" i="1"/>
  <c r="K82" i="1" s="1"/>
  <c r="J83" i="1"/>
  <c r="J82" i="1" s="1"/>
  <c r="I83" i="1"/>
  <c r="I82" i="1" s="1"/>
  <c r="L82" i="1"/>
  <c r="L78" i="1"/>
  <c r="K78" i="1"/>
  <c r="J78" i="1"/>
  <c r="I78" i="1"/>
  <c r="L77" i="1"/>
  <c r="K77" i="1"/>
  <c r="J77" i="1"/>
  <c r="I77" i="1"/>
  <c r="L73" i="1"/>
  <c r="L72" i="1" s="1"/>
  <c r="K73" i="1"/>
  <c r="J73" i="1"/>
  <c r="I73" i="1"/>
  <c r="I72" i="1" s="1"/>
  <c r="K72" i="1"/>
  <c r="J72" i="1"/>
  <c r="L68" i="1"/>
  <c r="K68" i="1"/>
  <c r="K67" i="1" s="1"/>
  <c r="K66" i="1" s="1"/>
  <c r="K65" i="1" s="1"/>
  <c r="J68" i="1"/>
  <c r="J67" i="1" s="1"/>
  <c r="J66" i="1" s="1"/>
  <c r="J65" i="1" s="1"/>
  <c r="I68" i="1"/>
  <c r="I67" i="1" s="1"/>
  <c r="I66" i="1" s="1"/>
  <c r="I65" i="1" s="1"/>
  <c r="L67" i="1"/>
  <c r="L66" i="1" s="1"/>
  <c r="L65" i="1" s="1"/>
  <c r="L49" i="1"/>
  <c r="L48" i="1" s="1"/>
  <c r="L47" i="1" s="1"/>
  <c r="L46" i="1" s="1"/>
  <c r="K49" i="1"/>
  <c r="J49" i="1"/>
  <c r="I49" i="1"/>
  <c r="I48" i="1" s="1"/>
  <c r="I47" i="1" s="1"/>
  <c r="I46" i="1" s="1"/>
  <c r="K48" i="1"/>
  <c r="J48" i="1"/>
  <c r="K47" i="1"/>
  <c r="K46" i="1" s="1"/>
  <c r="J47" i="1"/>
  <c r="J46" i="1" s="1"/>
  <c r="L44" i="1"/>
  <c r="K44" i="1"/>
  <c r="J44" i="1"/>
  <c r="I44" i="1"/>
  <c r="L43" i="1"/>
  <c r="K43" i="1"/>
  <c r="K42" i="1" s="1"/>
  <c r="J43" i="1"/>
  <c r="J42" i="1" s="1"/>
  <c r="I43" i="1"/>
  <c r="L42" i="1"/>
  <c r="I42" i="1"/>
  <c r="L40" i="1"/>
  <c r="K40" i="1"/>
  <c r="J40" i="1"/>
  <c r="I40" i="1"/>
  <c r="L38" i="1"/>
  <c r="K38" i="1"/>
  <c r="K37" i="1" s="1"/>
  <c r="K36" i="1" s="1"/>
  <c r="K35" i="1" s="1"/>
  <c r="J38" i="1"/>
  <c r="J37" i="1" s="1"/>
  <c r="J36" i="1" s="1"/>
  <c r="I38" i="1"/>
  <c r="L37" i="1"/>
  <c r="L36" i="1" s="1"/>
  <c r="L35" i="1" s="1"/>
  <c r="I37" i="1"/>
  <c r="I36" i="1" s="1"/>
  <c r="I35" i="1" s="1"/>
  <c r="I336" i="5" l="1"/>
  <c r="K113" i="5"/>
  <c r="I139" i="5"/>
  <c r="J173" i="5"/>
  <c r="J168" i="5" s="1"/>
  <c r="K186" i="5"/>
  <c r="I304" i="5"/>
  <c r="I303" i="5" s="1"/>
  <c r="L186" i="5"/>
  <c r="L185" i="5" s="1"/>
  <c r="J239" i="5"/>
  <c r="J238" i="5" s="1"/>
  <c r="I66" i="5"/>
  <c r="I65" i="5" s="1"/>
  <c r="J139" i="5"/>
  <c r="I186" i="5"/>
  <c r="I185" i="5" s="1"/>
  <c r="K239" i="5"/>
  <c r="K238" i="5" s="1"/>
  <c r="L271" i="5"/>
  <c r="J304" i="5"/>
  <c r="J303" i="5" s="1"/>
  <c r="I93" i="5"/>
  <c r="J216" i="5"/>
  <c r="K304" i="5"/>
  <c r="K303" i="5" s="1"/>
  <c r="J35" i="5"/>
  <c r="J65" i="5"/>
  <c r="J159" i="5"/>
  <c r="J158" i="5" s="1"/>
  <c r="K216" i="5"/>
  <c r="L66" i="5"/>
  <c r="L65" i="5" s="1"/>
  <c r="L34" i="5" s="1"/>
  <c r="J93" i="5"/>
  <c r="L139" i="5"/>
  <c r="L239" i="5"/>
  <c r="L238" i="5" s="1"/>
  <c r="I239" i="5"/>
  <c r="I271" i="5"/>
  <c r="K93" i="5"/>
  <c r="K34" i="5" s="1"/>
  <c r="I113" i="5"/>
  <c r="I34" i="5" s="1"/>
  <c r="K159" i="5"/>
  <c r="K158" i="5" s="1"/>
  <c r="J186" i="5"/>
  <c r="J185" i="5" s="1"/>
  <c r="L336" i="5"/>
  <c r="L303" i="5" s="1"/>
  <c r="I173" i="4"/>
  <c r="L336" i="4"/>
  <c r="L303" i="4" s="1"/>
  <c r="I239" i="4"/>
  <c r="I238" i="4" s="1"/>
  <c r="K239" i="4"/>
  <c r="K238" i="4" s="1"/>
  <c r="L186" i="4"/>
  <c r="L185" i="4" s="1"/>
  <c r="L113" i="4"/>
  <c r="I34" i="4"/>
  <c r="I186" i="4"/>
  <c r="I185" i="4" s="1"/>
  <c r="J113" i="4"/>
  <c r="J34" i="4" s="1"/>
  <c r="I168" i="4"/>
  <c r="K216" i="4"/>
  <c r="K185" i="4" s="1"/>
  <c r="K184" i="4" s="1"/>
  <c r="I66" i="4"/>
  <c r="I65" i="4" s="1"/>
  <c r="K113" i="4"/>
  <c r="I159" i="4"/>
  <c r="I158" i="4" s="1"/>
  <c r="J168" i="4"/>
  <c r="I304" i="4"/>
  <c r="I303" i="4" s="1"/>
  <c r="L35" i="4"/>
  <c r="L34" i="4" s="1"/>
  <c r="K65" i="4"/>
  <c r="K34" i="4" s="1"/>
  <c r="J93" i="4"/>
  <c r="I139" i="4"/>
  <c r="K159" i="4"/>
  <c r="K158" i="4" s="1"/>
  <c r="J271" i="4"/>
  <c r="J238" i="4" s="1"/>
  <c r="J184" i="4" s="1"/>
  <c r="K304" i="4"/>
  <c r="K303" i="4" s="1"/>
  <c r="L216" i="4"/>
  <c r="L93" i="4"/>
  <c r="K139" i="4"/>
  <c r="L271" i="4"/>
  <c r="J336" i="4"/>
  <c r="J303" i="4" s="1"/>
  <c r="L238" i="4"/>
  <c r="K93" i="4"/>
  <c r="L168" i="4"/>
  <c r="K336" i="4"/>
  <c r="J238" i="3"/>
  <c r="I271" i="3"/>
  <c r="I238" i="3" s="1"/>
  <c r="I184" i="3" s="1"/>
  <c r="K65" i="3"/>
  <c r="K159" i="3"/>
  <c r="K158" i="3" s="1"/>
  <c r="J168" i="3"/>
  <c r="K238" i="3"/>
  <c r="K184" i="3" s="1"/>
  <c r="J35" i="3"/>
  <c r="J34" i="3" s="1"/>
  <c r="L66" i="3"/>
  <c r="L65" i="3" s="1"/>
  <c r="L34" i="3" s="1"/>
  <c r="I113" i="3"/>
  <c r="K168" i="3"/>
  <c r="L239" i="3"/>
  <c r="J271" i="3"/>
  <c r="K35" i="3"/>
  <c r="I104" i="3"/>
  <c r="I93" i="3" s="1"/>
  <c r="I34" i="3" s="1"/>
  <c r="I368" i="3" s="1"/>
  <c r="L139" i="3"/>
  <c r="K271" i="3"/>
  <c r="I303" i="3"/>
  <c r="J113" i="3"/>
  <c r="L216" i="3"/>
  <c r="L271" i="3"/>
  <c r="K113" i="3"/>
  <c r="J303" i="3"/>
  <c r="K104" i="3"/>
  <c r="L113" i="3"/>
  <c r="L168" i="3"/>
  <c r="K304" i="3"/>
  <c r="K303" i="3" s="1"/>
  <c r="J186" i="3"/>
  <c r="J185" i="3" s="1"/>
  <c r="J93" i="3"/>
  <c r="L304" i="3"/>
  <c r="L303" i="3" s="1"/>
  <c r="L159" i="3"/>
  <c r="L158" i="3" s="1"/>
  <c r="K93" i="3"/>
  <c r="I139" i="3"/>
  <c r="L186" i="3"/>
  <c r="L336" i="3"/>
  <c r="I113" i="2"/>
  <c r="L304" i="2"/>
  <c r="I66" i="2"/>
  <c r="I65" i="2" s="1"/>
  <c r="I34" i="2" s="1"/>
  <c r="K93" i="2"/>
  <c r="K186" i="2"/>
  <c r="K185" i="2" s="1"/>
  <c r="K271" i="2"/>
  <c r="K336" i="2"/>
  <c r="J185" i="2"/>
  <c r="K66" i="2"/>
  <c r="K65" i="2" s="1"/>
  <c r="L65" i="2"/>
  <c r="J239" i="2"/>
  <c r="J238" i="2" s="1"/>
  <c r="I304" i="2"/>
  <c r="J113" i="2"/>
  <c r="K304" i="2"/>
  <c r="I93" i="2"/>
  <c r="J159" i="2"/>
  <c r="J158" i="2" s="1"/>
  <c r="I168" i="2"/>
  <c r="L271" i="2"/>
  <c r="J271" i="2"/>
  <c r="J139" i="2"/>
  <c r="I239" i="2"/>
  <c r="I238" i="2" s="1"/>
  <c r="J304" i="2"/>
  <c r="J303" i="2" s="1"/>
  <c r="L336" i="2"/>
  <c r="I186" i="2"/>
  <c r="I185" i="2" s="1"/>
  <c r="K35" i="2"/>
  <c r="I139" i="2"/>
  <c r="K168" i="2"/>
  <c r="L239" i="2"/>
  <c r="I336" i="2"/>
  <c r="L35" i="2"/>
  <c r="J93" i="2"/>
  <c r="J34" i="2" s="1"/>
  <c r="K159" i="2"/>
  <c r="K158" i="2" s="1"/>
  <c r="L168" i="2"/>
  <c r="K239" i="2"/>
  <c r="K238" i="2" s="1"/>
  <c r="I271" i="2"/>
  <c r="J336" i="2"/>
  <c r="J168" i="1"/>
  <c r="J93" i="1"/>
  <c r="K185" i="1"/>
  <c r="K93" i="1"/>
  <c r="I238" i="1"/>
  <c r="L139" i="1"/>
  <c r="I216" i="1"/>
  <c r="J239" i="1"/>
  <c r="J238" i="1" s="1"/>
  <c r="L304" i="1"/>
  <c r="L303" i="1" s="1"/>
  <c r="I139" i="1"/>
  <c r="J216" i="1"/>
  <c r="J185" i="1" s="1"/>
  <c r="J184" i="1" s="1"/>
  <c r="K239" i="1"/>
  <c r="K238" i="1" s="1"/>
  <c r="I304" i="1"/>
  <c r="I303" i="1" s="1"/>
  <c r="J303" i="1"/>
  <c r="K139" i="1"/>
  <c r="K303" i="1"/>
  <c r="I173" i="1"/>
  <c r="I159" i="1"/>
  <c r="I158" i="1" s="1"/>
  <c r="J173" i="1"/>
  <c r="L93" i="1"/>
  <c r="L34" i="1" s="1"/>
  <c r="L368" i="1" s="1"/>
  <c r="L104" i="1"/>
  <c r="L113" i="1"/>
  <c r="J159" i="1"/>
  <c r="J158" i="1" s="1"/>
  <c r="K173" i="1"/>
  <c r="K168" i="1" s="1"/>
  <c r="J35" i="1"/>
  <c r="I113" i="1"/>
  <c r="I34" i="1" s="1"/>
  <c r="I368" i="1" s="1"/>
  <c r="K159" i="1"/>
  <c r="K158" i="1" s="1"/>
  <c r="I168" i="1"/>
  <c r="I186" i="1"/>
  <c r="I185" i="1" s="1"/>
  <c r="I184" i="1" s="1"/>
  <c r="L271" i="1"/>
  <c r="L238" i="1" s="1"/>
  <c r="L184" i="1" s="1"/>
  <c r="J184" i="5" l="1"/>
  <c r="K185" i="5"/>
  <c r="K184" i="5" s="1"/>
  <c r="K368" i="5" s="1"/>
  <c r="L184" i="5"/>
  <c r="L368" i="5" s="1"/>
  <c r="I238" i="5"/>
  <c r="J34" i="5"/>
  <c r="J368" i="5" s="1"/>
  <c r="I184" i="5"/>
  <c r="I368" i="5" s="1"/>
  <c r="J368" i="4"/>
  <c r="K368" i="4"/>
  <c r="L184" i="4"/>
  <c r="L368" i="4" s="1"/>
  <c r="I184" i="4"/>
  <c r="I368" i="4" s="1"/>
  <c r="J184" i="3"/>
  <c r="J368" i="3" s="1"/>
  <c r="K34" i="3"/>
  <c r="K368" i="3" s="1"/>
  <c r="L185" i="3"/>
  <c r="L238" i="3"/>
  <c r="L34" i="2"/>
  <c r="J184" i="2"/>
  <c r="J368" i="2" s="1"/>
  <c r="L238" i="2"/>
  <c r="K34" i="2"/>
  <c r="K303" i="2"/>
  <c r="K184" i="2" s="1"/>
  <c r="L303" i="2"/>
  <c r="I303" i="2"/>
  <c r="I184" i="2" s="1"/>
  <c r="I368" i="2" s="1"/>
  <c r="K34" i="1"/>
  <c r="K368" i="1" s="1"/>
  <c r="J34" i="1"/>
  <c r="J368" i="1" s="1"/>
  <c r="K184" i="1"/>
  <c r="L184" i="3" l="1"/>
  <c r="L368" i="3" s="1"/>
  <c r="L184" i="2"/>
  <c r="L368" i="2" s="1"/>
  <c r="K368" i="2"/>
  <c r="G27" i="8"/>
  <c r="F27" i="8"/>
  <c r="E27" i="8"/>
  <c r="D27" i="8"/>
  <c r="H27" i="8"/>
  <c r="F42" i="6" l="1"/>
  <c r="E42" i="6"/>
  <c r="C41" i="6"/>
  <c r="C40" i="6"/>
  <c r="C39" i="6"/>
  <c r="C38" i="6"/>
  <c r="C37" i="6"/>
  <c r="C36" i="6"/>
  <c r="C35" i="6"/>
  <c r="C34" i="6"/>
  <c r="C33" i="6"/>
  <c r="H31" i="6"/>
  <c r="G31" i="6"/>
  <c r="F31" i="6"/>
  <c r="E31" i="6"/>
  <c r="D31" i="6"/>
  <c r="D24" i="6" s="1"/>
  <c r="D42" i="6" s="1"/>
  <c r="C30" i="6"/>
  <c r="C29" i="6"/>
  <c r="C28" i="6"/>
  <c r="C27" i="6"/>
  <c r="C26" i="6"/>
  <c r="C25" i="6"/>
  <c r="H24" i="6"/>
  <c r="G24" i="6"/>
  <c r="G42" i="6" s="1"/>
  <c r="F24" i="6"/>
  <c r="E24" i="6"/>
  <c r="C23" i="6"/>
  <c r="C22" i="6"/>
  <c r="C21" i="6"/>
  <c r="C20" i="6"/>
  <c r="C31" i="6" l="1"/>
  <c r="C24" i="6"/>
  <c r="H42" i="6"/>
  <c r="C42" i="6" s="1"/>
</calcChain>
</file>

<file path=xl/sharedStrings.xml><?xml version="1.0" encoding="utf-8"?>
<sst xmlns="http://schemas.openxmlformats.org/spreadsheetml/2006/main" count="2259" uniqueCount="405">
  <si>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</si>
  <si>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</si>
  <si>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</si>
  <si>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</si>
  <si>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</si>
  <si>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</si>
  <si>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Dovilų etninės kultūros centras, 300077665, Gargždų g. 1, LT-96011 Dovilai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</si>
  <si>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</si>
  <si>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</si>
  <si>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</si>
  <si>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</si>
  <si>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</si>
  <si>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</si>
  <si>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</si>
  <si>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</si>
  <si>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</si>
  <si>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Kitos kultūros ir meno įstaigos</t>
  </si>
  <si>
    <t>Įstaigos</t>
  </si>
  <si>
    <t>300077665</t>
  </si>
  <si>
    <t xml:space="preserve"> </t>
  </si>
  <si>
    <t>Programos</t>
  </si>
  <si>
    <t>Finansavimo šaltinio</t>
  </si>
  <si>
    <t>Valstybės funkcijos</t>
  </si>
  <si>
    <t>08</t>
  </si>
  <si>
    <t>02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</si>
  <si>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</si>
  <si>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</si>
  <si>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</si>
  <si>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</si>
  <si>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</si>
  <si>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</si>
  <si>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</si>
  <si>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</si>
  <si>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</si>
  <si>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</si>
  <si>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</si>
  <si>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</si>
  <si>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</si>
  <si>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</si>
  <si>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</si>
  <si>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</si>
  <si>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</si>
  <si>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</si>
  <si>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</si>
  <si>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</si>
  <si>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</si>
  <si>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</si>
  <si>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</si>
  <si>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</si>
  <si>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</si>
  <si>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</si>
  <si>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</si>
  <si>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</si>
  <si>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</si>
  <si>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</si>
  <si>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</si>
  <si>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</si>
  <si>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</si>
  <si>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</si>
  <si>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</si>
  <si>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</si>
  <si>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</si>
  <si>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</si>
  <si>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</si>
  <si>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</si>
  <si>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</si>
  <si>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</si>
  <si>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</si>
  <si>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</si>
  <si>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</si>
  <si>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</si>
  <si>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</si>
  <si>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</si>
  <si>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</si>
  <si>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</si>
  <si>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</si>
  <si>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</si>
  <si>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</si>
  <si>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</si>
  <si>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</si>
  <si>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</si>
  <si>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</si>
  <si>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</si>
  <si>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</si>
  <si>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</si>
  <si>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</si>
  <si>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</si>
  <si>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</si>
  <si>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</si>
  <si>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</si>
  <si>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</si>
  <si>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</si>
  <si>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</si>
  <si>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</si>
  <si>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</si>
  <si>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</si>
  <si>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</si>
  <si>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</si>
  <si>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</si>
  <si>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</si>
  <si>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</si>
  <si>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</si>
  <si>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</si>
  <si>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</si>
  <si>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</si>
  <si>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</si>
  <si>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</si>
  <si>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</si>
  <si>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</si>
  <si>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</si>
  <si>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</si>
  <si>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</si>
  <si>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</si>
  <si>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</si>
  <si>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</si>
  <si>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</si>
  <si>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</si>
  <si>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</si>
  <si>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</si>
  <si>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</si>
  <si>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</si>
  <si>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</si>
  <si>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</si>
  <si>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</si>
  <si>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</si>
  <si>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</si>
  <si>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</si>
  <si>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</si>
  <si>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</si>
  <si>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</si>
  <si>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</si>
  <si>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</si>
  <si>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</si>
  <si>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</si>
  <si>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</si>
  <si>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</si>
  <si>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</si>
  <si>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</si>
  <si>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</si>
  <si>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</si>
  <si>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</si>
  <si>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</si>
  <si>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</si>
  <si>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</si>
  <si>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</si>
  <si>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</si>
  <si>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</si>
  <si>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</si>
  <si>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</si>
  <si>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</si>
  <si>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</si>
  <si>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</si>
  <si>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</si>
  <si>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</si>
  <si>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</si>
  <si>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</si>
  <si>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</si>
  <si>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</si>
  <si>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</si>
  <si>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</si>
  <si>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</si>
  <si>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</si>
  <si>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</si>
  <si>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</si>
  <si>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</si>
  <si>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</si>
  <si>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</si>
  <si>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</si>
  <si>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</si>
  <si>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</si>
  <si>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</si>
  <si>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</si>
  <si>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</si>
  <si>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</si>
  <si>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</si>
  <si>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</si>
  <si>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</si>
  <si>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</si>
  <si>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</si>
  <si>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</si>
  <si>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</si>
  <si>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</si>
  <si>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</si>
  <si>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</si>
  <si>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</si>
  <si>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</si>
  <si>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</si>
  <si>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</si>
  <si>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</si>
  <si>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</si>
  <si>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</si>
  <si>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</si>
  <si>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</si>
  <si>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</si>
  <si>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</si>
  <si>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</si>
  <si>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</si>
  <si>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</si>
  <si>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</si>
  <si>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</si>
  <si>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</si>
  <si>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</si>
  <si>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</si>
  <si>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</si>
  <si>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</si>
  <si>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</si>
  <si>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</si>
  <si>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</si>
  <si>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</si>
  <si>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</si>
  <si>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</si>
  <si>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</si>
  <si>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</si>
  <si>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</si>
  <si>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</si>
  <si>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</si>
  <si>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</si>
  <si>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</si>
  <si>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</si>
  <si>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</si>
  <si>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</si>
  <si>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</si>
  <si>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</si>
  <si>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</si>
  <si>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</si>
  <si>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Jonas Tilvikas</t>
  </si>
  <si>
    <t>(įstaigos vadovo ar jo įgalioto asmens pareigų  pavadinimas)</t>
  </si>
  <si>
    <t>(parašas)</t>
  </si>
  <si>
    <t>(vardas ir pavardė)</t>
  </si>
  <si>
    <t>Viktorija Kaprizkina</t>
  </si>
  <si>
    <t>(finansinę apskaitą tvarkančio asmens, centralizuotos apskaitos įstaigos vadovo arba jo įgalioto asmens pareigų pavadinimas)</t>
  </si>
  <si>
    <t>SB</t>
  </si>
  <si>
    <t>Savivaldybės biudžeto lėšos</t>
  </si>
  <si>
    <t>Kultūros paveldo puoselėjimo ir kultūros paslaugų plėtros programa</t>
  </si>
  <si>
    <t>7.1.1.7. BĮ Dovilų etninės kultūros centro veiklos organizavimas</t>
  </si>
  <si>
    <t>7</t>
  </si>
  <si>
    <t>7.1.1.10. Kultūros įstaigų patalpų remontas, tarnybinių automobilių remontas, organizacinės technikos, priemonių įsigijimas, kultūros veikloms organizuoti</t>
  </si>
  <si>
    <t>S</t>
  </si>
  <si>
    <t>Pajamos už paslaugas ir nuomą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</si>
  <si>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</si>
  <si>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</si>
  <si>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</si>
  <si>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</si>
  <si>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</si>
  <si>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Dovilų etninės kultūros centras</t>
  </si>
  <si>
    <t>(Įstaigos pavadinimas)</t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</si>
  <si>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</si>
  <si>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</si>
  <si>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</si>
  <si>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</si>
  <si>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</si>
  <si>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</si>
  <si>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</si>
  <si>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</si>
  <si>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</si>
  <si>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</si>
  <si>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</si>
  <si>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</si>
  <si>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</si>
  <si>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</si>
  <si>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</si>
  <si>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</si>
  <si>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</si>
  <si>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</si>
  <si>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</si>
  <si>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</si>
  <si>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</si>
  <si>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</si>
  <si>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</si>
  <si>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</si>
  <si>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</si>
  <si>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2.2.1.1.1.11. 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</si>
  <si>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</si>
  <si>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</si>
  <si>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</si>
  <si>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</si>
  <si>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</si>
  <si>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</si>
  <si>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</si>
  <si>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2.2.1.1.1.30</t>
  </si>
  <si>
    <t>2.7.3.1.1.1</t>
  </si>
  <si>
    <t>Iš viso:</t>
  </si>
  <si>
    <t xml:space="preserve">  (parašas)</t>
  </si>
  <si>
    <t xml:space="preserve">                                  (vardas ir pavardė)</t>
  </si>
  <si>
    <t>Centralizuotos biudžetinių įstaigų buhalterinės apskaitos skyriaus vedėja</t>
  </si>
  <si>
    <t xml:space="preserve">P A T V I R T I N T A 	
Klaipėdos rajono savivaldybės	
administracijos direktoriaus	
2023 m. kovo 21 d.	
įsakymu Nr.(5.1.1) AV - 747	</t>
  </si>
  <si>
    <t>(Registracijos kodas ir buveinės adresas)</t>
  </si>
  <si>
    <t>(Eur., euro cnt.)</t>
  </si>
  <si>
    <t>Pavadinimas</t>
  </si>
  <si>
    <t>Likutis metų pražioje</t>
  </si>
  <si>
    <t>Patvirtinta įmokų suma, įskaitant patikslinimą</t>
  </si>
  <si>
    <t>Faktinės įmokos į biudžetą ataskaitinį laikotarpį</t>
  </si>
  <si>
    <t>Gauti biudžeto asignavimai per ataskaitinį laikotarpį</t>
  </si>
  <si>
    <t>Negauti biudžeto asignavimai per ataskaitinį laikotarpį</t>
  </si>
  <si>
    <t>metams</t>
  </si>
  <si>
    <t>ataskaitiniam laikotarpiui</t>
  </si>
  <si>
    <t>Biudžetinių įstaigų pajamų už prekes ir paslaugas įmokos</t>
  </si>
  <si>
    <t xml:space="preserve">Įmokos už išlaikymą švietimo, socialinės apsaugos ir kitose įstaigose
</t>
  </si>
  <si>
    <t xml:space="preserve">Pajamų už ilgalaikio ir trumpalaikio materialiojo turto nuomą įmokos
</t>
  </si>
  <si>
    <t>Pajamų už socialinio būsto paslaugas įmokos</t>
  </si>
  <si>
    <t>Pajamų už infrastruktūros plėtrą įmokos, iš jų:</t>
  </si>
  <si>
    <t>Pajamų už prioritetinės infrastruktūros plėtrą įmokos</t>
  </si>
  <si>
    <t>X</t>
  </si>
  <si>
    <t>Pajamų už neprioritetinės infrastruktūros plėtrą įmokos</t>
  </si>
  <si>
    <t>Pajamos iš viso</t>
  </si>
  <si>
    <t>Likutis ataskaitinio laikotarpio pabaigoje,
iš viso</t>
  </si>
  <si>
    <t>(ataskaitos rengėjas, tel. Nr.</t>
  </si>
  <si>
    <t>Įm.k. 300077665, Gargždų g. 1, Dovilai</t>
  </si>
  <si>
    <t>Rasma Balsienė, tel. 865982709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</si>
  <si>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</si>
  <si>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</si>
  <si>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</si>
  <si>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</si>
  <si>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</si>
  <si>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</si>
  <si>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Dovilų etninės kultūros centras Įstaigos kodas 300077665</t>
  </si>
  <si>
    <t>(įstaigos pavadinimas, kodas)</t>
  </si>
  <si>
    <t>Dovilai</t>
  </si>
  <si>
    <t xml:space="preserve">                       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</si>
  <si>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</si>
  <si>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</si>
  <si>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</si>
  <si>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</si>
  <si>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</si>
  <si>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</si>
  <si>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</si>
  <si>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</si>
  <si>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</t>
  </si>
  <si>
    <t>IŠ VISO:</t>
  </si>
  <si>
    <t>(vadovo ar jo įgalioto asmens pareigos)</t>
  </si>
  <si>
    <t xml:space="preserve">  (finansinę apskaitą tvarkančio asmens, centralizuotos apskaitos įstaigos vadovo arba jo įgalioto asmens pareigų pavadinimas)</t>
  </si>
  <si>
    <t>PAŽYMA DĖL GAUTINŲ, GAUTŲ IR GRĄŽINTINŲ FINANSAVIMO SUMŲ</t>
  </si>
  <si>
    <t>2023 Nr.______</t>
  </si>
  <si>
    <t>Gargždų g. 1, LT-96011 Dovilai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</si>
  <si>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</si>
  <si>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</si>
  <si>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</si>
  <si>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</si>
  <si>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</si>
  <si>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</si>
  <si>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</si>
  <si>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</si>
  <si>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Atsargoms</t>
  </si>
  <si>
    <t>08.02.01.08.</t>
  </si>
  <si>
    <t>Kitoms išlaidoms</t>
  </si>
  <si>
    <t>Iš viso</t>
  </si>
  <si>
    <t>(Parašas) (Vardas ir pavardė)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</si>
  <si>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</si>
  <si>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</si>
  <si>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</si>
  <si>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</si>
  <si>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</si>
  <si>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</si>
  <si>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</si>
  <si>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</si>
  <si>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</si>
  <si>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</si>
  <si>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</si>
  <si>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</si>
  <si>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</si>
  <si>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</si>
  <si>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</si>
  <si>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</si>
  <si>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</si>
  <si>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</si>
  <si>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</si>
  <si>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</si>
  <si>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</si>
  <si>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</si>
  <si>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</si>
  <si>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</si>
  <si>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</si>
  <si>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</si>
  <si>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</si>
  <si>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</si>
  <si>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</si>
  <si>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</si>
  <si>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</si>
  <si>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</si>
  <si>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</si>
  <si>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</si>
  <si>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</si>
  <si>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</si>
  <si>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</si>
  <si>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</si>
  <si>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</si>
  <si>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</si>
  <si>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</si>
  <si>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</si>
  <si>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</si>
  <si>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</si>
  <si>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ketvirtinė</t>
  </si>
  <si>
    <t>Klaipėdos raj. savivaldybės administracijos (Biudžeto ir ekonomikos skyriui)</t>
  </si>
  <si>
    <t>Ilgalaikiam turtui įsigyti</t>
  </si>
  <si>
    <t>(Biudžeto išlaidų sąmatos vykdymo 2023 m. rugsėjo mėn. 30 d. metinės, ketvirtinės ataskaitos forma Nr. 2)</t>
  </si>
  <si>
    <t>2023 M. RUGSĖJO MĖN. 30 D.</t>
  </si>
  <si>
    <t>3 ketvirtis</t>
  </si>
  <si>
    <t>Biudžetinių įstaigų centralizuotos apskaitos skyriaus vedėja</t>
  </si>
  <si>
    <t xml:space="preserve"> PAŽYMA APIE PAJAMAS UŽ PASLAUGAS IR NUOMĄ  2023 M. RUGSĖJO 30 D. </t>
  </si>
  <si>
    <r>
      <t xml:space="preserve">metinė , </t>
    </r>
    <r>
      <rPr>
        <u/>
        <sz val="10"/>
        <rFont val="Times New Roman"/>
        <family val="1"/>
      </rPr>
      <t>ketvirtinė</t>
    </r>
    <r>
      <rPr>
        <sz val="10"/>
        <rFont val="Times New Roman"/>
        <family val="1"/>
        <charset val="186"/>
      </rPr>
      <t xml:space="preserve">, </t>
    </r>
    <r>
      <rPr>
        <sz val="10"/>
        <rFont val="Times New Roman"/>
        <family val="1"/>
      </rPr>
      <t>mėnesio</t>
    </r>
  </si>
  <si>
    <t>SAVIVALDYBĖS BIUDŽETINIŲ ĮSTAIGŲ  PAJAMŲ ĮMOKŲ ATASKAITA UŽ  2023 METŲ III KETVIRTĮ</t>
  </si>
  <si>
    <t>PAŽYMA PRIE MOKĖTINŲ SUMŲ 2023 M. RUGSĖJO 30 D. ATASKAITOS 9 PRIEDO</t>
  </si>
  <si>
    <t>2023 m. rugsėjo mėn. 30 d.</t>
  </si>
  <si>
    <t>2023.10.09 Nr.________________</t>
  </si>
  <si>
    <t xml:space="preserve">                          2023.10.09 Nr.________________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</si>
</sst>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5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u/>
      <sz val="10"/>
      <name val="Times New Roman"/>
      <family val="1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EYInterstate Light"/>
    </font>
    <font>
      <sz val="8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9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9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b/>
      <sz val="11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Calibri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3">
    <xf numFmtId="0" fontId="0" fillId="0" borderId="0"/>
    <xf numFmtId="0" fontId="22" fillId="0" borderId="0"/>
    <xf numFmtId="0" fontId="41" fillId="0" borderId="0"/>
  </cellStyleXfs>
  <cellXfs count="46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8" fillId="0" borderId="0" xfId="0" applyFont="1"/>
    <xf numFmtId="0" fontId="0" fillId="0" borderId="0" xfId="0" applyAlignment="1">
      <alignment horizontal="left"/>
    </xf>
    <xf numFmtId="0" fontId="0" fillId="0" borderId="17" xfId="0" applyBorder="1"/>
    <xf numFmtId="0" fontId="19" fillId="0" borderId="0" xfId="0" applyFont="1"/>
    <xf numFmtId="0" fontId="19" fillId="0" borderId="20" xfId="0" applyFont="1" applyBorder="1" applyAlignment="1">
      <alignment horizontal="center" wrapText="1"/>
    </xf>
    <xf numFmtId="0" fontId="19" fillId="0" borderId="20" xfId="0" applyFont="1" applyBorder="1" applyAlignment="1">
      <alignment horizontal="center"/>
    </xf>
    <xf numFmtId="0" fontId="19" fillId="0" borderId="20" xfId="0" applyFont="1" applyBorder="1"/>
    <xf numFmtId="0" fontId="20" fillId="0" borderId="20" xfId="0" applyFont="1" applyBorder="1"/>
    <xf numFmtId="0" fontId="0" fillId="5" borderId="20" xfId="0" applyFill="1" applyBorder="1"/>
    <xf numFmtId="4" fontId="0" fillId="0" borderId="20" xfId="0" applyNumberFormat="1" applyBorder="1"/>
    <xf numFmtId="0" fontId="0" fillId="0" borderId="20" xfId="0" applyBorder="1"/>
    <xf numFmtId="2" fontId="0" fillId="0" borderId="20" xfId="0" applyNumberFormat="1" applyBorder="1"/>
    <xf numFmtId="4" fontId="21" fillId="0" borderId="20" xfId="0" applyNumberFormat="1" applyFont="1" applyBorder="1"/>
    <xf numFmtId="0" fontId="23" fillId="0" borderId="20" xfId="1" applyFont="1" applyBorder="1" applyAlignment="1">
      <alignment vertical="top" wrapText="1"/>
    </xf>
    <xf numFmtId="0" fontId="21" fillId="0" borderId="20" xfId="0" applyFont="1" applyBorder="1"/>
    <xf numFmtId="2" fontId="21" fillId="0" borderId="20" xfId="0" applyNumberFormat="1" applyFont="1" applyBorder="1"/>
    <xf numFmtId="0" fontId="19" fillId="0" borderId="20" xfId="0" applyFont="1" applyBorder="1" applyAlignment="1">
      <alignment horizontal="right"/>
    </xf>
    <xf numFmtId="0" fontId="19" fillId="0" borderId="20" xfId="0" applyFont="1" applyBorder="1" applyAlignment="1">
      <alignment horizontal="left"/>
    </xf>
    <xf numFmtId="4" fontId="0" fillId="5" borderId="20" xfId="0" applyNumberFormat="1" applyFill="1" applyBorder="1"/>
    <xf numFmtId="2" fontId="0" fillId="5" borderId="20" xfId="0" applyNumberFormat="1" applyFill="1" applyBorder="1"/>
    <xf numFmtId="0" fontId="2" fillId="0" borderId="7" xfId="0" applyFont="1" applyBorder="1" applyAlignment="1">
      <alignment vertical="center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14" fontId="30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2" fontId="24" fillId="0" borderId="19" xfId="0" applyNumberFormat="1" applyFont="1" applyBorder="1" applyAlignment="1" applyProtection="1">
      <alignment horizontal="center" vertical="center"/>
      <protection locked="0"/>
    </xf>
    <xf numFmtId="2" fontId="24" fillId="0" borderId="29" xfId="0" applyNumberFormat="1" applyFont="1" applyBorder="1" applyAlignment="1" applyProtection="1">
      <alignment horizontal="center" vertical="center"/>
      <protection locked="0"/>
    </xf>
    <xf numFmtId="2" fontId="24" fillId="0" borderId="23" xfId="0" applyNumberFormat="1" applyFont="1" applyBorder="1" applyAlignment="1" applyProtection="1">
      <alignment horizontal="center" vertical="center"/>
      <protection locked="0"/>
    </xf>
    <xf numFmtId="2" fontId="24" fillId="0" borderId="23" xfId="0" applyNumberFormat="1" applyFont="1" applyBorder="1" applyAlignment="1">
      <alignment horizontal="center" vertical="center"/>
    </xf>
    <xf numFmtId="0" fontId="24" fillId="0" borderId="24" xfId="0" applyFont="1" applyBorder="1" applyAlignment="1" applyProtection="1">
      <alignment horizontal="center" vertical="center"/>
      <protection locked="0"/>
    </xf>
    <xf numFmtId="2" fontId="24" fillId="0" borderId="24" xfId="0" applyNumberFormat="1" applyFont="1" applyBorder="1" applyAlignment="1">
      <alignment horizontal="center" vertical="center" wrapText="1"/>
    </xf>
    <xf numFmtId="2" fontId="24" fillId="0" borderId="29" xfId="0" applyNumberFormat="1" applyFont="1" applyBorder="1" applyAlignment="1">
      <alignment horizontal="center" vertical="center"/>
    </xf>
    <xf numFmtId="2" fontId="24" fillId="0" borderId="20" xfId="0" applyNumberFormat="1" applyFont="1" applyBorder="1" applyAlignment="1">
      <alignment horizontal="center" vertical="center"/>
    </xf>
    <xf numFmtId="2" fontId="24" fillId="0" borderId="24" xfId="0" applyNumberFormat="1" applyFont="1" applyBorder="1" applyAlignment="1">
      <alignment horizontal="center" vertical="center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/>
    <xf numFmtId="0" fontId="32" fillId="0" borderId="0" xfId="0" applyFont="1"/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33" fillId="0" borderId="0" xfId="0" applyFont="1"/>
    <xf numFmtId="0" fontId="33" fillId="0" borderId="17" xfId="0" applyFont="1" applyBorder="1"/>
    <xf numFmtId="0" fontId="24" fillId="6" borderId="17" xfId="0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9" fillId="0" borderId="0" xfId="0" applyFont="1"/>
    <xf numFmtId="0" fontId="28" fillId="0" borderId="0" xfId="0" applyFont="1" applyAlignment="1">
      <alignment wrapText="1"/>
    </xf>
    <xf numFmtId="0" fontId="28" fillId="0" borderId="0" xfId="0" applyFont="1"/>
    <xf numFmtId="14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34" fillId="0" borderId="0" xfId="0" applyFont="1"/>
    <xf numFmtId="0" fontId="21" fillId="0" borderId="27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0" fontId="26" fillId="0" borderId="20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2" fontId="27" fillId="0" borderId="20" xfId="0" quotePrefix="1" applyNumberFormat="1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0" fontId="27" fillId="0" borderId="20" xfId="0" quotePrefix="1" applyFont="1" applyBorder="1" applyAlignment="1">
      <alignment horizontal="center"/>
    </xf>
    <xf numFmtId="0" fontId="27" fillId="0" borderId="20" xfId="0" applyFont="1" applyBorder="1"/>
    <xf numFmtId="0" fontId="24" fillId="0" borderId="20" xfId="0" applyFont="1" applyBorder="1"/>
    <xf numFmtId="0" fontId="25" fillId="0" borderId="20" xfId="0" applyFont="1" applyBorder="1" applyAlignment="1">
      <alignment horizontal="right" vertical="center" wrapText="1"/>
    </xf>
    <xf numFmtId="2" fontId="38" fillId="0" borderId="31" xfId="0" quotePrefix="1" applyNumberFormat="1" applyFont="1" applyBorder="1" applyAlignment="1">
      <alignment horizontal="center"/>
    </xf>
    <xf numFmtId="2" fontId="39" fillId="0" borderId="31" xfId="0" quotePrefix="1" applyNumberFormat="1" applyFont="1" applyBorder="1" applyAlignment="1">
      <alignment horizontal="center"/>
    </xf>
    <xf numFmtId="0" fontId="29" fillId="0" borderId="0" xfId="2" applyFont="1"/>
    <xf numFmtId="0" fontId="24" fillId="0" borderId="0" xfId="2" applyFont="1" applyAlignment="1">
      <alignment vertical="top" wrapText="1"/>
    </xf>
    <xf numFmtId="0" fontId="24" fillId="0" borderId="0" xfId="0" applyFont="1" applyAlignment="1">
      <alignment horizontal="center" vertical="top"/>
    </xf>
    <xf numFmtId="0" fontId="24" fillId="0" borderId="0" xfId="2" applyFont="1" applyAlignment="1">
      <alignment vertical="top"/>
    </xf>
    <xf numFmtId="0" fontId="29" fillId="0" borderId="0" xfId="2" applyFont="1" applyAlignment="1">
      <alignment vertical="top"/>
    </xf>
    <xf numFmtId="0" fontId="29" fillId="0" borderId="0" xfId="0" applyFont="1" applyAlignment="1">
      <alignment vertical="top"/>
    </xf>
    <xf numFmtId="0" fontId="24" fillId="0" borderId="17" xfId="0" applyFont="1" applyBorder="1"/>
    <xf numFmtId="0" fontId="24" fillId="0" borderId="0" xfId="2" applyFont="1"/>
    <xf numFmtId="0" fontId="29" fillId="0" borderId="0" xfId="2" applyFont="1" applyAlignment="1">
      <alignment horizontal="center"/>
    </xf>
    <xf numFmtId="0" fontId="24" fillId="0" borderId="0" xfId="2" applyFont="1" applyAlignment="1">
      <alignment horizontal="center" vertical="top" wrapText="1"/>
    </xf>
    <xf numFmtId="0" fontId="24" fillId="0" borderId="0" xfId="2" applyFont="1" applyAlignment="1">
      <alignment horizontal="center" vertical="top"/>
    </xf>
    <xf numFmtId="0" fontId="29" fillId="0" borderId="0" xfId="2" applyFont="1" applyAlignment="1">
      <alignment horizontal="center" vertical="top"/>
    </xf>
    <xf numFmtId="0" fontId="42" fillId="0" borderId="0" xfId="0" applyFont="1"/>
    <xf numFmtId="0" fontId="40" fillId="0" borderId="7" xfId="0" applyFont="1" applyBorder="1" applyAlignment="1">
      <alignment vertical="center"/>
    </xf>
    <xf numFmtId="0" fontId="0" fillId="0" borderId="33" xfId="0" applyBorder="1" applyAlignment="1">
      <alignment horizontal="right" vertical="center"/>
    </xf>
    <xf numFmtId="0" fontId="40" fillId="0" borderId="17" xfId="0" applyFont="1" applyBorder="1" applyAlignment="1">
      <alignment vertical="center"/>
    </xf>
    <xf numFmtId="0" fontId="44" fillId="0" borderId="0" xfId="0" applyFont="1" applyAlignment="1">
      <alignment horizontal="left"/>
    </xf>
    <xf numFmtId="0" fontId="46" fillId="0" borderId="0" xfId="0" applyFont="1"/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8" fillId="0" borderId="0" xfId="0" applyFont="1" applyAlignment="1">
      <alignment horizontal="right" vertical="center"/>
    </xf>
    <xf numFmtId="164" fontId="48" fillId="0" borderId="0" xfId="0" applyNumberFormat="1" applyFont="1" applyAlignment="1">
      <alignment vertical="center"/>
    </xf>
    <xf numFmtId="164" fontId="43" fillId="0" borderId="0" xfId="0" applyNumberFormat="1" applyFont="1" applyAlignment="1">
      <alignment horizontal="center"/>
    </xf>
    <xf numFmtId="164" fontId="43" fillId="0" borderId="0" xfId="0" applyNumberFormat="1" applyFont="1" applyAlignment="1">
      <alignment horizontal="right" vertical="center"/>
    </xf>
    <xf numFmtId="0" fontId="48" fillId="0" borderId="38" xfId="0" applyFont="1" applyBorder="1"/>
    <xf numFmtId="0" fontId="43" fillId="0" borderId="0" xfId="0" applyFont="1" applyAlignment="1">
      <alignment horizontal="right"/>
    </xf>
    <xf numFmtId="0" fontId="48" fillId="0" borderId="0" xfId="0" applyFont="1"/>
    <xf numFmtId="0" fontId="48" fillId="0" borderId="0" xfId="0" applyFont="1" applyAlignment="1">
      <alignment horizontal="right"/>
    </xf>
    <xf numFmtId="0" fontId="43" fillId="0" borderId="39" xfId="0" applyFont="1" applyBorder="1" applyAlignment="1">
      <alignment horizontal="center"/>
    </xf>
    <xf numFmtId="0" fontId="47" fillId="0" borderId="38" xfId="0" applyFont="1" applyBorder="1" applyAlignment="1">
      <alignment horizontal="center" vertical="top"/>
    </xf>
    <xf numFmtId="0" fontId="43" fillId="0" borderId="38" xfId="0" applyFont="1" applyBorder="1" applyAlignment="1">
      <alignment horizontal="center" vertical="top"/>
    </xf>
    <xf numFmtId="0" fontId="47" fillId="0" borderId="38" xfId="0" applyFont="1" applyBorder="1" applyAlignment="1">
      <alignment vertical="center"/>
    </xf>
    <xf numFmtId="0" fontId="47" fillId="0" borderId="38" xfId="0" applyFont="1" applyBorder="1" applyAlignment="1">
      <alignment horizontal="center" vertical="center"/>
    </xf>
    <xf numFmtId="2" fontId="47" fillId="0" borderId="38" xfId="0" applyNumberFormat="1" applyFont="1" applyBorder="1" applyAlignment="1">
      <alignment horizontal="right" vertical="center"/>
    </xf>
    <xf numFmtId="0" fontId="47" fillId="0" borderId="38" xfId="0" applyFont="1" applyBorder="1" applyAlignment="1">
      <alignment vertical="center" wrapText="1"/>
    </xf>
    <xf numFmtId="0" fontId="43" fillId="0" borderId="38" xfId="0" applyFont="1" applyBorder="1" applyAlignment="1">
      <alignment vertical="center" wrapText="1"/>
    </xf>
    <xf numFmtId="2" fontId="43" fillId="0" borderId="38" xfId="0" applyNumberFormat="1" applyFont="1" applyBorder="1" applyAlignment="1">
      <alignment horizontal="right" vertical="center"/>
    </xf>
    <xf numFmtId="2" fontId="47" fillId="8" borderId="38" xfId="0" applyNumberFormat="1" applyFont="1" applyFill="1" applyBorder="1" applyAlignment="1">
      <alignment horizontal="right" vertical="center"/>
    </xf>
    <xf numFmtId="0" fontId="43" fillId="0" borderId="38" xfId="0" applyFont="1" applyBorder="1" applyAlignment="1">
      <alignment vertical="top" wrapText="1"/>
    </xf>
    <xf numFmtId="0" fontId="43" fillId="8" borderId="38" xfId="0" applyFont="1" applyFill="1" applyBorder="1" applyAlignment="1">
      <alignment vertical="center" wrapText="1"/>
    </xf>
    <xf numFmtId="1" fontId="47" fillId="0" borderId="38" xfId="0" applyNumberFormat="1" applyFont="1" applyBorder="1" applyAlignment="1">
      <alignment horizontal="center" vertical="top"/>
    </xf>
    <xf numFmtId="1" fontId="43" fillId="0" borderId="38" xfId="0" applyNumberFormat="1" applyFont="1" applyBorder="1" applyAlignment="1">
      <alignment horizontal="center" vertical="top" wrapText="1"/>
    </xf>
    <xf numFmtId="1" fontId="47" fillId="0" borderId="38" xfId="0" applyNumberFormat="1" applyFont="1" applyBorder="1" applyAlignment="1">
      <alignment horizontal="center" vertical="top" wrapText="1"/>
    </xf>
    <xf numFmtId="0" fontId="47" fillId="0" borderId="38" xfId="0" applyFont="1" applyBorder="1" applyAlignment="1">
      <alignment vertical="top" wrapText="1"/>
    </xf>
    <xf numFmtId="0" fontId="43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top" wrapText="1"/>
    </xf>
    <xf numFmtId="164" fontId="43" fillId="0" borderId="40" xfId="0" applyNumberFormat="1" applyFont="1" applyBorder="1" applyAlignment="1">
      <alignment horizontal="right" vertical="center"/>
    </xf>
    <xf numFmtId="0" fontId="47" fillId="0" borderId="0" xfId="0" applyFont="1" applyAlignment="1">
      <alignment horizontal="center" vertical="center" wrapText="1"/>
    </xf>
    <xf numFmtId="0" fontId="43" fillId="0" borderId="0" xfId="0" applyFont="1" applyAlignment="1">
      <alignment vertical="top"/>
    </xf>
    <xf numFmtId="0" fontId="43" fillId="0" borderId="37" xfId="0" applyFont="1" applyBorder="1" applyAlignment="1">
      <alignment vertical="center"/>
    </xf>
    <xf numFmtId="0" fontId="43" fillId="0" borderId="37" xfId="0" applyFont="1" applyBorder="1"/>
    <xf numFmtId="0" fontId="48" fillId="0" borderId="0" xfId="0" applyFont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50" fillId="0" borderId="0" xfId="0" applyFont="1" applyAlignment="1">
      <alignment vertical="top"/>
    </xf>
    <xf numFmtId="0" fontId="50" fillId="0" borderId="0" xfId="0" applyFont="1"/>
    <xf numFmtId="0" fontId="49" fillId="0" borderId="0" xfId="0" applyFont="1"/>
    <xf numFmtId="0" fontId="44" fillId="0" borderId="0" xfId="0" applyFont="1"/>
    <xf numFmtId="0" fontId="45" fillId="0" borderId="0" xfId="0" applyFont="1" applyAlignment="1">
      <alignment horizontal="center" vertical="center" wrapText="1"/>
    </xf>
    <xf numFmtId="14" fontId="51" fillId="0" borderId="0" xfId="0" applyNumberFormat="1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45" fillId="0" borderId="33" xfId="0" applyFont="1" applyBorder="1" applyAlignment="1">
      <alignment horizontal="center" vertical="center" wrapText="1"/>
    </xf>
    <xf numFmtId="49" fontId="45" fillId="0" borderId="33" xfId="0" applyNumberFormat="1" applyFont="1" applyBorder="1" applyAlignment="1">
      <alignment horizontal="center" vertical="center"/>
    </xf>
    <xf numFmtId="2" fontId="45" fillId="0" borderId="33" xfId="0" applyNumberFormat="1" applyFont="1" applyBorder="1" applyAlignment="1">
      <alignment horizontal="right" vertical="center"/>
    </xf>
    <xf numFmtId="0" fontId="53" fillId="0" borderId="33" xfId="0" applyFont="1" applyBorder="1" applyAlignment="1">
      <alignment horizontal="right" vertical="center"/>
    </xf>
    <xf numFmtId="49" fontId="51" fillId="0" borderId="33" xfId="0" applyNumberFormat="1" applyFont="1" applyBorder="1" applyAlignment="1">
      <alignment horizontal="center" vertical="center"/>
    </xf>
    <xf numFmtId="2" fontId="51" fillId="0" borderId="33" xfId="0" applyNumberFormat="1" applyFont="1" applyBorder="1" applyAlignment="1">
      <alignment horizontal="right" vertical="center"/>
    </xf>
    <xf numFmtId="0" fontId="51" fillId="7" borderId="33" xfId="0" applyFont="1" applyFill="1" applyBorder="1" applyAlignment="1">
      <alignment horizontal="center" vertical="center" wrapText="1"/>
    </xf>
    <xf numFmtId="0" fontId="51" fillId="7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4" fillId="0" borderId="17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2" fontId="24" fillId="0" borderId="19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45" fillId="0" borderId="0" xfId="0" applyFont="1"/>
    <xf numFmtId="0" fontId="45" fillId="0" borderId="33" xfId="0" applyFont="1" applyBorder="1" applyAlignment="1">
      <alignment horizontal="left" vertical="center" wrapText="1"/>
    </xf>
    <xf numFmtId="0" fontId="47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7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0" xfId="0" applyFont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center" vertical="center" wrapText="1"/>
    </xf>
    <xf numFmtId="0" fontId="49" fillId="0" borderId="32" xfId="0" applyFont="1" applyBorder="1" applyAlignment="1">
      <alignment horizontal="center" vertical="top"/>
    </xf>
    <xf numFmtId="0" fontId="47" fillId="0" borderId="38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/>
    </xf>
    <xf numFmtId="0" fontId="45" fillId="0" borderId="33" xfId="0" applyFont="1" applyBorder="1" applyAlignment="1">
      <alignment horizontal="left" vertical="center" wrapText="1"/>
    </xf>
    <xf numFmtId="0" fontId="45" fillId="0" borderId="0" xfId="0" applyFont="1" applyAlignment="1">
      <alignment horizontal="left"/>
    </xf>
    <xf numFmtId="0" fontId="45" fillId="0" borderId="0" xfId="0" applyFont="1"/>
    <xf numFmtId="2" fontId="37" fillId="0" borderId="20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37" xfId="0" applyFont="1" applyBorder="1" applyAlignment="1">
      <alignment horizontal="right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wrapText="1"/>
    </xf>
    <xf numFmtId="0" fontId="49" fillId="0" borderId="32" xfId="0" applyFont="1" applyBorder="1" applyAlignment="1">
      <alignment horizontal="center" vertical="top"/>
    </xf>
    <xf numFmtId="0" fontId="47" fillId="0" borderId="38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wrapText="1"/>
    </xf>
    <xf numFmtId="0" fontId="43" fillId="0" borderId="38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38" xfId="0" applyFont="1" applyBorder="1" applyAlignment="1">
      <alignment horizontal="center" vertical="center" wrapText="1"/>
    </xf>
    <xf numFmtId="2" fontId="47" fillId="0" borderId="38" xfId="0" applyNumberFormat="1" applyFont="1" applyBorder="1" applyAlignment="1">
      <alignment horizontal="center"/>
    </xf>
    <xf numFmtId="0" fontId="43" fillId="0" borderId="38" xfId="0" applyFont="1" applyBorder="1"/>
    <xf numFmtId="0" fontId="47" fillId="0" borderId="38" xfId="0" applyFont="1" applyBorder="1" applyAlignment="1">
      <alignment horizontal="center"/>
    </xf>
    <xf numFmtId="0" fontId="43" fillId="0" borderId="38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19" fillId="0" borderId="0" xfId="0" applyFont="1" applyAlignment="1">
      <alignment horizontal="right"/>
    </xf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17" xfId="0" applyFont="1" applyBorder="1" applyAlignment="1">
      <alignment horizontal="right"/>
    </xf>
    <xf numFmtId="0" fontId="19" fillId="0" borderId="1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wrapText="1"/>
    </xf>
    <xf numFmtId="0" fontId="19" fillId="0" borderId="20" xfId="0" applyFont="1" applyBorder="1"/>
    <xf numFmtId="0" fontId="0" fillId="0" borderId="0" xfId="0" applyAlignment="1">
      <alignment horizontal="left"/>
    </xf>
    <xf numFmtId="0" fontId="24" fillId="0" borderId="17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4" fillId="0" borderId="17" xfId="0" applyFont="1" applyBorder="1" applyAlignment="1" applyProtection="1">
      <alignment horizontal="left"/>
      <protection locked="0"/>
    </xf>
    <xf numFmtId="2" fontId="24" fillId="0" borderId="19" xfId="0" applyNumberFormat="1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9" xfId="0" applyFont="1" applyBorder="1" applyAlignment="1" applyProtection="1">
      <alignment horizontal="left" wrapText="1"/>
      <protection locked="0"/>
    </xf>
    <xf numFmtId="0" fontId="24" fillId="0" borderId="30" xfId="0" applyFont="1" applyBorder="1" applyAlignment="1" applyProtection="1">
      <alignment horizontal="left" wrapText="1"/>
      <protection locked="0"/>
    </xf>
    <xf numFmtId="0" fontId="24" fillId="0" borderId="31" xfId="0" applyFont="1" applyBorder="1" applyAlignment="1" applyProtection="1">
      <alignment horizontal="left" wrapText="1"/>
      <protection locked="0"/>
    </xf>
    <xf numFmtId="0" fontId="24" fillId="0" borderId="23" xfId="0" applyFont="1" applyBorder="1" applyAlignment="1" applyProtection="1">
      <alignment horizontal="left" wrapText="1"/>
      <protection locked="0"/>
    </xf>
    <xf numFmtId="0" fontId="24" fillId="0" borderId="18" xfId="0" applyFont="1" applyBorder="1" applyAlignment="1" applyProtection="1">
      <alignment horizontal="left"/>
      <protection locked="0"/>
    </xf>
    <xf numFmtId="0" fontId="24" fillId="0" borderId="24" xfId="0" applyFont="1" applyBorder="1" applyAlignment="1" applyProtection="1">
      <alignment horizontal="left"/>
      <protection locked="0"/>
    </xf>
    <xf numFmtId="0" fontId="24" fillId="0" borderId="27" xfId="0" applyFont="1" applyBorder="1" applyAlignment="1" applyProtection="1">
      <alignment horizontal="left"/>
      <protection locked="0"/>
    </xf>
    <xf numFmtId="0" fontId="24" fillId="0" borderId="28" xfId="0" applyFont="1" applyBorder="1" applyAlignment="1" applyProtection="1">
      <alignment horizontal="left"/>
      <protection locked="0"/>
    </xf>
    <xf numFmtId="0" fontId="24" fillId="0" borderId="19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0" xfId="0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0" fontId="25" fillId="0" borderId="21" xfId="0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left" vertical="top" wrapText="1"/>
      <protection locked="0"/>
    </xf>
    <xf numFmtId="0" fontId="24" fillId="0" borderId="30" xfId="0" applyFont="1" applyBorder="1" applyAlignment="1" applyProtection="1">
      <alignment horizontal="left" vertical="top" wrapText="1"/>
      <protection locked="0"/>
    </xf>
    <xf numFmtId="0" fontId="24" fillId="0" borderId="31" xfId="0" applyFont="1" applyBorder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 wrapText="1"/>
      <protection locked="0"/>
    </xf>
    <xf numFmtId="0" fontId="25" fillId="0" borderId="17" xfId="0" applyFont="1" applyBorder="1" applyAlignment="1" applyProtection="1">
      <alignment horizontal="center"/>
      <protection locked="0"/>
    </xf>
    <xf numFmtId="0" fontId="24" fillId="0" borderId="0" xfId="2" applyFont="1" applyAlignment="1">
      <alignment horizontal="center" vertical="top" wrapText="1"/>
    </xf>
    <xf numFmtId="0" fontId="24" fillId="0" borderId="0" xfId="2" applyFont="1" applyAlignment="1">
      <alignment horizontal="center" vertical="top"/>
    </xf>
    <xf numFmtId="0" fontId="40" fillId="0" borderId="17" xfId="0" applyFont="1" applyBorder="1" applyAlignment="1">
      <alignment horizontal="center" vertical="center"/>
    </xf>
    <xf numFmtId="0" fontId="29" fillId="0" borderId="17" xfId="2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17" xfId="2" applyFont="1" applyBorder="1" applyAlignment="1">
      <alignment horizontal="center"/>
    </xf>
    <xf numFmtId="0" fontId="28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6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6" fillId="0" borderId="22" xfId="0" applyFont="1" applyBorder="1" applyAlignment="1">
      <alignment wrapText="1"/>
    </xf>
    <xf numFmtId="0" fontId="24" fillId="0" borderId="18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5" fillId="0" borderId="0" xfId="0" applyFont="1" applyAlignment="1">
      <alignment horizontal="center"/>
    </xf>
    <xf numFmtId="0" fontId="45" fillId="0" borderId="0" xfId="0" applyFont="1" applyAlignment="1">
      <alignment horizontal="left" vertical="center" wrapText="1"/>
    </xf>
    <xf numFmtId="0" fontId="45" fillId="0" borderId="37" xfId="0" applyFont="1" applyBorder="1" applyAlignment="1">
      <alignment horizontal="center" vertical="center"/>
    </xf>
    <xf numFmtId="0" fontId="51" fillId="0" borderId="33" xfId="0" applyFont="1" applyBorder="1" applyAlignment="1">
      <alignment horizontal="left" vertical="center" wrapText="1"/>
    </xf>
    <xf numFmtId="0" fontId="45" fillId="0" borderId="0" xfId="0" applyFont="1"/>
    <xf numFmtId="0" fontId="45" fillId="0" borderId="33" xfId="0" applyFont="1" applyBorder="1" applyAlignment="1">
      <alignment horizontal="left" vertical="center" wrapText="1"/>
    </xf>
    <xf numFmtId="0" fontId="51" fillId="0" borderId="0" xfId="0" applyFont="1" applyAlignment="1">
      <alignment horizontal="center" wrapText="1"/>
    </xf>
    <xf numFmtId="0" fontId="43" fillId="0" borderId="32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52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left"/>
    </xf>
    <xf numFmtId="0" fontId="51" fillId="7" borderId="34" xfId="0" applyFont="1" applyFill="1" applyBorder="1" applyAlignment="1">
      <alignment horizontal="center" vertical="center"/>
    </xf>
    <xf numFmtId="0" fontId="51" fillId="7" borderId="35" xfId="0" applyFont="1" applyFill="1" applyBorder="1" applyAlignment="1">
      <alignment horizontal="center" vertical="center"/>
    </xf>
    <xf numFmtId="0" fontId="51" fillId="7" borderId="36" xfId="0" applyFont="1" applyFill="1" applyBorder="1" applyAlignment="1">
      <alignment horizontal="center" vertical="center"/>
    </xf>
  </cellXfs>
  <cellStyles count="3">
    <cellStyle name="Įprastas" xfId="0" builtinId="0"/>
    <cellStyle name="Įprastas 4" xfId="1" xr:uid="{3310BF63-1AEE-41A4-850D-86FDD16709F1}"/>
    <cellStyle name="Normal_CF_ataskaitos_prie_mokejimo_tvarkos_040115" xfId="2" xr:uid="{44E9890F-F9F4-42E2-8063-1B8DDC57C64E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opLeftCell="A3" workbookViewId="0">
      <selection activeCell="G18" sqref="G18:K18"/>
    </sheetView>
  </sheetViews>
  <sheetFormatPr defaultRowHeight="15"/>
  <cols>
    <col min="1" max="4" width="2" style="29" customWidth="1"/>
    <col min="5" max="5" width="2.140625" style="29" customWidth="1"/>
    <col min="6" max="6" width="3" style="286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 customWidth="1"/>
  </cols>
  <sheetData>
    <row r="1" spans="1:15">
      <c r="G1" s="1"/>
      <c r="H1" s="2"/>
      <c r="I1" s="16"/>
      <c r="J1" s="287" t="s">
        <v>0</v>
      </c>
      <c r="K1" s="287"/>
      <c r="L1" s="287"/>
      <c r="M1" s="15"/>
      <c r="N1" s="287"/>
      <c r="O1" s="287"/>
    </row>
    <row r="2" spans="1:15">
      <c r="H2" s="2"/>
      <c r="I2" s="17"/>
      <c r="J2" s="287" t="s">
        <v>1</v>
      </c>
      <c r="K2" s="287"/>
      <c r="L2" s="287"/>
      <c r="M2" s="15"/>
      <c r="N2" s="287"/>
      <c r="O2" s="287"/>
    </row>
    <row r="3" spans="1:15">
      <c r="H3" s="18"/>
      <c r="I3" s="2"/>
      <c r="J3" s="287" t="s">
        <v>2</v>
      </c>
      <c r="K3" s="287"/>
      <c r="L3" s="287"/>
      <c r="M3" s="15"/>
      <c r="N3" s="287"/>
      <c r="O3" s="287"/>
    </row>
    <row r="4" spans="1:15">
      <c r="G4" s="3" t="s">
        <v>3</v>
      </c>
      <c r="H4" s="2"/>
      <c r="I4" s="17"/>
      <c r="J4" s="287" t="s">
        <v>4</v>
      </c>
      <c r="K4" s="287"/>
      <c r="L4" s="287"/>
      <c r="M4" s="15"/>
      <c r="N4" s="287"/>
      <c r="O4" s="287"/>
    </row>
    <row r="5" spans="1:15">
      <c r="H5" s="2"/>
      <c r="I5" s="17"/>
      <c r="J5" s="287" t="s">
        <v>5</v>
      </c>
      <c r="K5" s="287"/>
      <c r="L5" s="287"/>
      <c r="M5" s="15"/>
      <c r="N5" s="287"/>
      <c r="O5" s="287"/>
    </row>
    <row r="6" spans="1:15" ht="6" customHeight="1">
      <c r="H6" s="2"/>
      <c r="I6" s="17"/>
      <c r="J6" s="287"/>
      <c r="K6" s="287"/>
      <c r="L6" s="287"/>
      <c r="M6" s="15"/>
      <c r="N6" s="287"/>
      <c r="O6" s="287"/>
    </row>
    <row r="7" spans="1:15" ht="30" customHeight="1">
      <c r="A7" s="311" t="s">
        <v>394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12" t="s">
        <v>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15"/>
    </row>
    <row r="10" spans="1:15">
      <c r="A10" s="313" t="s">
        <v>7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15"/>
    </row>
    <row r="11" spans="1:15" ht="7.5" customHeight="1">
      <c r="A11" s="23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15"/>
    </row>
    <row r="12" spans="1:15" ht="15.75" customHeight="1">
      <c r="A12" s="23"/>
      <c r="B12" s="287"/>
      <c r="C12" s="287"/>
      <c r="D12" s="287"/>
      <c r="E12" s="287"/>
      <c r="F12" s="287"/>
      <c r="G12" s="319" t="s">
        <v>8</v>
      </c>
      <c r="H12" s="319"/>
      <c r="I12" s="319"/>
      <c r="J12" s="319"/>
      <c r="K12" s="319"/>
      <c r="L12" s="287"/>
      <c r="M12" s="15"/>
    </row>
    <row r="13" spans="1:15" ht="15.75" customHeight="1">
      <c r="A13" s="320" t="s">
        <v>395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15"/>
    </row>
    <row r="14" spans="1:15" ht="12" customHeight="1">
      <c r="G14" s="321" t="s">
        <v>396</v>
      </c>
      <c r="H14" s="321"/>
      <c r="I14" s="321"/>
      <c r="J14" s="321"/>
      <c r="K14" s="321"/>
      <c r="M14" s="15"/>
    </row>
    <row r="15" spans="1:15">
      <c r="G15" s="313" t="s">
        <v>9</v>
      </c>
      <c r="H15" s="313"/>
      <c r="I15" s="313"/>
      <c r="J15" s="313"/>
      <c r="K15" s="313"/>
    </row>
    <row r="16" spans="1:15" ht="15.75" customHeight="1">
      <c r="B16" s="320" t="s">
        <v>10</v>
      </c>
      <c r="C16" s="320"/>
      <c r="D16" s="320"/>
      <c r="E16" s="320"/>
      <c r="F16" s="320"/>
      <c r="G16" s="320"/>
      <c r="H16" s="320"/>
      <c r="I16" s="320"/>
      <c r="J16" s="320"/>
      <c r="K16" s="320"/>
      <c r="L16" s="320"/>
    </row>
    <row r="17" spans="1:13" ht="7.5" customHeight="1"/>
    <row r="18" spans="1:13">
      <c r="G18" s="321" t="s">
        <v>403</v>
      </c>
      <c r="H18" s="321"/>
      <c r="I18" s="321"/>
      <c r="J18" s="321"/>
      <c r="K18" s="321"/>
    </row>
    <row r="19" spans="1:13">
      <c r="G19" s="322" t="s">
        <v>11</v>
      </c>
      <c r="H19" s="322"/>
      <c r="I19" s="322"/>
      <c r="J19" s="322"/>
      <c r="K19" s="322"/>
    </row>
    <row r="20" spans="1:13" ht="6.75" customHeight="1">
      <c r="G20" s="287"/>
      <c r="H20" s="287"/>
      <c r="I20" s="287"/>
      <c r="J20" s="287"/>
      <c r="K20" s="287"/>
    </row>
    <row r="21" spans="1:13">
      <c r="B21" s="17"/>
      <c r="C21" s="17"/>
      <c r="D21" s="17"/>
      <c r="E21" s="323"/>
      <c r="F21" s="323"/>
      <c r="G21" s="323"/>
      <c r="H21" s="323"/>
      <c r="I21" s="323"/>
      <c r="J21" s="323"/>
      <c r="K21" s="323"/>
      <c r="L21" s="17"/>
    </row>
    <row r="22" spans="1:13" ht="15" customHeight="1">
      <c r="A22" s="324" t="s">
        <v>12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287"/>
      <c r="F25" s="283"/>
      <c r="I25" s="27"/>
      <c r="J25" s="27"/>
      <c r="K25" s="28" t="s">
        <v>15</v>
      </c>
      <c r="L25" s="26"/>
      <c r="M25" s="24"/>
    </row>
    <row r="26" spans="1:13">
      <c r="A26" s="325"/>
      <c r="B26" s="325"/>
      <c r="C26" s="325"/>
      <c r="D26" s="325"/>
      <c r="E26" s="325"/>
      <c r="F26" s="325"/>
      <c r="G26" s="325"/>
      <c r="H26" s="325"/>
      <c r="I26" s="325"/>
      <c r="K26" s="28" t="s">
        <v>17</v>
      </c>
      <c r="L26" s="30" t="s">
        <v>18</v>
      </c>
      <c r="M26" s="24"/>
    </row>
    <row r="27" spans="1:13">
      <c r="A27" s="325" t="s">
        <v>19</v>
      </c>
      <c r="B27" s="325"/>
      <c r="C27" s="325"/>
      <c r="D27" s="325"/>
      <c r="E27" s="325"/>
      <c r="F27" s="325"/>
      <c r="G27" s="325"/>
      <c r="H27" s="325"/>
      <c r="I27" s="325"/>
      <c r="J27" s="285" t="s">
        <v>20</v>
      </c>
      <c r="K27" s="101"/>
      <c r="L27" s="26"/>
      <c r="M27" s="24"/>
    </row>
    <row r="28" spans="1:13">
      <c r="F28" s="29"/>
      <c r="G28" s="31" t="s">
        <v>21</v>
      </c>
      <c r="H28" s="92"/>
      <c r="I28" s="93"/>
      <c r="J28" s="32"/>
      <c r="K28" s="26"/>
      <c r="L28" s="26"/>
      <c r="M28" s="24"/>
    </row>
    <row r="29" spans="1:13">
      <c r="F29" s="29"/>
      <c r="G29" s="318" t="s">
        <v>22</v>
      </c>
      <c r="H29" s="318"/>
      <c r="I29" s="102"/>
      <c r="J29" s="33"/>
      <c r="K29" s="26"/>
      <c r="L29" s="26"/>
      <c r="M29" s="24"/>
    </row>
    <row r="30" spans="1:13">
      <c r="A30" s="342"/>
      <c r="B30" s="342"/>
      <c r="C30" s="342"/>
      <c r="D30" s="342"/>
      <c r="E30" s="342"/>
      <c r="F30" s="342"/>
      <c r="G30" s="342"/>
      <c r="H30" s="342"/>
      <c r="I30" s="342"/>
      <c r="J30" s="34"/>
      <c r="K30" s="34"/>
      <c r="L30" s="35" t="s">
        <v>26</v>
      </c>
      <c r="M30" s="36"/>
    </row>
    <row r="31" spans="1:13" ht="27" customHeight="1">
      <c r="A31" s="326" t="s">
        <v>27</v>
      </c>
      <c r="B31" s="327"/>
      <c r="C31" s="327"/>
      <c r="D31" s="327"/>
      <c r="E31" s="327"/>
      <c r="F31" s="327"/>
      <c r="G31" s="330" t="s">
        <v>28</v>
      </c>
      <c r="H31" s="332" t="s">
        <v>29</v>
      </c>
      <c r="I31" s="334" t="s">
        <v>30</v>
      </c>
      <c r="J31" s="335"/>
      <c r="K31" s="336" t="s">
        <v>31</v>
      </c>
      <c r="L31" s="338" t="s">
        <v>32</v>
      </c>
      <c r="M31" s="36"/>
    </row>
    <row r="32" spans="1:13" ht="58.5" customHeight="1">
      <c r="A32" s="328"/>
      <c r="B32" s="329"/>
      <c r="C32" s="329"/>
      <c r="D32" s="329"/>
      <c r="E32" s="329"/>
      <c r="F32" s="329"/>
      <c r="G32" s="331"/>
      <c r="H32" s="333"/>
      <c r="I32" s="37" t="s">
        <v>33</v>
      </c>
      <c r="J32" s="38" t="s">
        <v>34</v>
      </c>
      <c r="K32" s="337"/>
      <c r="L32" s="339"/>
    </row>
    <row r="33" spans="1:15">
      <c r="A33" s="314" t="s">
        <v>35</v>
      </c>
      <c r="B33" s="315"/>
      <c r="C33" s="315"/>
      <c r="D33" s="315"/>
      <c r="E33" s="315"/>
      <c r="F33" s="316"/>
      <c r="G33" s="6">
        <v>2</v>
      </c>
      <c r="H33" s="7">
        <v>3</v>
      </c>
      <c r="I33" s="8" t="s">
        <v>36</v>
      </c>
      <c r="J33" s="9" t="s">
        <v>37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38</v>
      </c>
      <c r="H34" s="6">
        <v>1</v>
      </c>
      <c r="I34" s="103">
        <f>SUM(I35+I46+I65+I86+I93+I113+I139+I158+I168)</f>
        <v>294700</v>
      </c>
      <c r="J34" s="103">
        <f>SUM(J35+J46+J65+J86+J93+J113+J139+J158+J168)</f>
        <v>224600</v>
      </c>
      <c r="K34" s="104">
        <f>SUM(K35+K46+K65+K86+K93+K113+K139+K158+K168)</f>
        <v>187303.08000000002</v>
      </c>
      <c r="L34" s="103">
        <f>SUM(L35+L46+L65+L86+L93+L113+L139+L158+L168)</f>
        <v>187303.08000000002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39</v>
      </c>
      <c r="H35" s="6">
        <v>2</v>
      </c>
      <c r="I35" s="103">
        <f>SUM(I36+I42)</f>
        <v>217500</v>
      </c>
      <c r="J35" s="103">
        <f>SUM(J36+J42)</f>
        <v>163200</v>
      </c>
      <c r="K35" s="105">
        <f>SUM(K36+K42)</f>
        <v>145848.58000000002</v>
      </c>
      <c r="L35" s="106">
        <f>SUM(L36+L42)</f>
        <v>145848.58000000002</v>
      </c>
      <c r="M35"/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40</v>
      </c>
      <c r="H36" s="6">
        <v>3</v>
      </c>
      <c r="I36" s="103">
        <f>SUM(I37)</f>
        <v>214100</v>
      </c>
      <c r="J36" s="103">
        <f>SUM(J37)</f>
        <v>160600</v>
      </c>
      <c r="K36" s="104">
        <f>SUM(K37)</f>
        <v>143690.39000000001</v>
      </c>
      <c r="L36" s="103">
        <f>SUM(L37)</f>
        <v>143690.39000000001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40</v>
      </c>
      <c r="H37" s="6">
        <v>4</v>
      </c>
      <c r="I37" s="103">
        <f>SUM(I38+I40)</f>
        <v>214100</v>
      </c>
      <c r="J37" s="103">
        <f t="shared" ref="J37:L38" si="0">SUM(J38)</f>
        <v>160600</v>
      </c>
      <c r="K37" s="103">
        <f t="shared" si="0"/>
        <v>143690.39000000001</v>
      </c>
      <c r="L37" s="103">
        <f t="shared" si="0"/>
        <v>143690.39000000001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41</v>
      </c>
      <c r="H38" s="6">
        <v>5</v>
      </c>
      <c r="I38" s="104">
        <f>SUM(I39)</f>
        <v>214100</v>
      </c>
      <c r="J38" s="104">
        <f t="shared" si="0"/>
        <v>160600</v>
      </c>
      <c r="K38" s="104">
        <f t="shared" si="0"/>
        <v>143690.39000000001</v>
      </c>
      <c r="L38" s="104">
        <f t="shared" si="0"/>
        <v>143690.39000000001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41</v>
      </c>
      <c r="H39" s="6">
        <v>6</v>
      </c>
      <c r="I39" s="107">
        <v>214100</v>
      </c>
      <c r="J39" s="108">
        <v>160600</v>
      </c>
      <c r="K39" s="108">
        <v>143690.39000000001</v>
      </c>
      <c r="L39" s="108">
        <v>143690.39000000001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42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42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43</v>
      </c>
      <c r="H42" s="6">
        <v>9</v>
      </c>
      <c r="I42" s="104">
        <f t="shared" ref="I42:L44" si="1">I43</f>
        <v>3400</v>
      </c>
      <c r="J42" s="103">
        <f t="shared" si="1"/>
        <v>2600</v>
      </c>
      <c r="K42" s="104">
        <f t="shared" si="1"/>
        <v>2158.19</v>
      </c>
      <c r="L42" s="103">
        <f t="shared" si="1"/>
        <v>2158.19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43</v>
      </c>
      <c r="H43" s="6">
        <v>10</v>
      </c>
      <c r="I43" s="104">
        <f t="shared" si="1"/>
        <v>3400</v>
      </c>
      <c r="J43" s="103">
        <f t="shared" si="1"/>
        <v>2600</v>
      </c>
      <c r="K43" s="103">
        <f t="shared" si="1"/>
        <v>2158.19</v>
      </c>
      <c r="L43" s="103">
        <f t="shared" si="1"/>
        <v>2158.19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43</v>
      </c>
      <c r="H44" s="6">
        <v>11</v>
      </c>
      <c r="I44" s="103">
        <f t="shared" si="1"/>
        <v>3400</v>
      </c>
      <c r="J44" s="103">
        <f t="shared" si="1"/>
        <v>2600</v>
      </c>
      <c r="K44" s="103">
        <f t="shared" si="1"/>
        <v>2158.19</v>
      </c>
      <c r="L44" s="103">
        <f t="shared" si="1"/>
        <v>2158.19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43</v>
      </c>
      <c r="H45" s="6">
        <v>12</v>
      </c>
      <c r="I45" s="109">
        <v>3400</v>
      </c>
      <c r="J45" s="108">
        <v>2600</v>
      </c>
      <c r="K45" s="108">
        <v>2158.19</v>
      </c>
      <c r="L45" s="108">
        <v>2158.19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44</v>
      </c>
      <c r="H46" s="6">
        <v>13</v>
      </c>
      <c r="I46" s="110">
        <f t="shared" ref="I46:L48" si="2">I47</f>
        <v>67400</v>
      </c>
      <c r="J46" s="111">
        <f t="shared" si="2"/>
        <v>54100</v>
      </c>
      <c r="K46" s="110">
        <f t="shared" si="2"/>
        <v>37788.01</v>
      </c>
      <c r="L46" s="110">
        <f t="shared" si="2"/>
        <v>37788.01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44</v>
      </c>
      <c r="H47" s="6">
        <v>14</v>
      </c>
      <c r="I47" s="103">
        <f t="shared" si="2"/>
        <v>67400</v>
      </c>
      <c r="J47" s="104">
        <f t="shared" si="2"/>
        <v>54100</v>
      </c>
      <c r="K47" s="103">
        <f t="shared" si="2"/>
        <v>37788.01</v>
      </c>
      <c r="L47" s="104">
        <f t="shared" si="2"/>
        <v>37788.01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44</v>
      </c>
      <c r="H48" s="6">
        <v>15</v>
      </c>
      <c r="I48" s="103">
        <f t="shared" si="2"/>
        <v>67400</v>
      </c>
      <c r="J48" s="104">
        <f t="shared" si="2"/>
        <v>54100</v>
      </c>
      <c r="K48" s="106">
        <f t="shared" si="2"/>
        <v>37788.01</v>
      </c>
      <c r="L48" s="106">
        <f t="shared" si="2"/>
        <v>37788.01</v>
      </c>
    </row>
    <row r="49" spans="1:13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44</v>
      </c>
      <c r="H49" s="6">
        <v>16</v>
      </c>
      <c r="I49" s="112">
        <f>SUM(I50:I64)</f>
        <v>67400</v>
      </c>
      <c r="J49" s="112">
        <f>SUM(J50:J64)</f>
        <v>54100</v>
      </c>
      <c r="K49" s="113">
        <f>SUM(K50:K64)</f>
        <v>37788.01</v>
      </c>
      <c r="L49" s="113">
        <f>SUM(L50:L64)</f>
        <v>37788.01</v>
      </c>
    </row>
    <row r="50" spans="1:13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45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3" ht="25.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46</v>
      </c>
      <c r="H51" s="6">
        <v>18</v>
      </c>
      <c r="I51" s="108">
        <v>200</v>
      </c>
      <c r="J51" s="108">
        <v>200</v>
      </c>
      <c r="K51" s="108">
        <v>0</v>
      </c>
      <c r="L51" s="108">
        <v>0</v>
      </c>
      <c r="M51"/>
    </row>
    <row r="52" spans="1:13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47</v>
      </c>
      <c r="H52" s="6">
        <v>19</v>
      </c>
      <c r="I52" s="108">
        <v>900</v>
      </c>
      <c r="J52" s="108">
        <v>700</v>
      </c>
      <c r="K52" s="108">
        <v>333.92</v>
      </c>
      <c r="L52" s="108">
        <v>333.92</v>
      </c>
      <c r="M52"/>
    </row>
    <row r="53" spans="1:13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48</v>
      </c>
      <c r="H53" s="6">
        <v>20</v>
      </c>
      <c r="I53" s="108">
        <v>2500</v>
      </c>
      <c r="J53" s="108">
        <v>1800</v>
      </c>
      <c r="K53" s="108">
        <v>412.3</v>
      </c>
      <c r="L53" s="108">
        <v>412.3</v>
      </c>
      <c r="M53"/>
    </row>
    <row r="54" spans="1:13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49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  <c r="M54"/>
    </row>
    <row r="55" spans="1:13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50</v>
      </c>
      <c r="H55" s="6">
        <v>22</v>
      </c>
      <c r="I55" s="109">
        <v>500</v>
      </c>
      <c r="J55" s="108">
        <v>400</v>
      </c>
      <c r="K55" s="108">
        <v>0</v>
      </c>
      <c r="L55" s="108">
        <v>0</v>
      </c>
    </row>
    <row r="56" spans="1:13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51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  <c r="M56"/>
    </row>
    <row r="57" spans="1:13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52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  <c r="M57"/>
    </row>
    <row r="58" spans="1:13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53</v>
      </c>
      <c r="H58" s="6">
        <v>25</v>
      </c>
      <c r="I58" s="109">
        <v>300</v>
      </c>
      <c r="J58" s="108">
        <v>300</v>
      </c>
      <c r="K58" s="108">
        <v>0</v>
      </c>
      <c r="L58" s="108">
        <v>0</v>
      </c>
      <c r="M58"/>
    </row>
    <row r="59" spans="1:13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54</v>
      </c>
      <c r="H59" s="6">
        <v>26</v>
      </c>
      <c r="I59" s="109">
        <v>600</v>
      </c>
      <c r="J59" s="108">
        <v>500</v>
      </c>
      <c r="K59" s="108">
        <v>0</v>
      </c>
      <c r="L59" s="108">
        <v>0</v>
      </c>
    </row>
    <row r="60" spans="1:13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55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  <c r="M60"/>
    </row>
    <row r="61" spans="1:13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56</v>
      </c>
      <c r="H61" s="6">
        <v>28</v>
      </c>
      <c r="I61" s="109">
        <v>11700</v>
      </c>
      <c r="J61" s="108">
        <v>11400</v>
      </c>
      <c r="K61" s="108">
        <v>3663.82</v>
      </c>
      <c r="L61" s="108">
        <v>3663.82</v>
      </c>
    </row>
    <row r="62" spans="1:13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57</v>
      </c>
      <c r="H62" s="6">
        <v>29</v>
      </c>
      <c r="I62" s="109">
        <v>700</v>
      </c>
      <c r="J62" s="108">
        <v>600</v>
      </c>
      <c r="K62" s="108">
        <v>387.29</v>
      </c>
      <c r="L62" s="108">
        <v>387.29</v>
      </c>
      <c r="M62"/>
    </row>
    <row r="63" spans="1:13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58</v>
      </c>
      <c r="H63" s="6">
        <v>30</v>
      </c>
      <c r="I63" s="109">
        <v>300</v>
      </c>
      <c r="J63" s="108">
        <v>200</v>
      </c>
      <c r="K63" s="108">
        <v>0</v>
      </c>
      <c r="L63" s="108">
        <v>0</v>
      </c>
    </row>
    <row r="64" spans="1:13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59</v>
      </c>
      <c r="H64" s="6">
        <v>31</v>
      </c>
      <c r="I64" s="109">
        <v>49700</v>
      </c>
      <c r="J64" s="108">
        <v>38000</v>
      </c>
      <c r="K64" s="108">
        <v>32990.68</v>
      </c>
      <c r="L64" s="108">
        <v>32990.68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60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61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62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62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63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64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  <c r="M70"/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65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66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  <c r="M72"/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66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  <c r="M73"/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63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64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  <c r="M75"/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65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67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  <c r="M77"/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68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  <c r="M78"/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69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70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71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72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72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72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72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73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74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74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74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75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76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77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78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79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79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79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80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  <c r="M97"/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81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  <c r="M98"/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82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82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82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83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  <c r="M102"/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84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  <c r="M103"/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85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  <c r="M104"/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86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  <c r="M105"/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86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  <c r="M106"/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86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  <c r="M107"/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87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M108"/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88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  <c r="M109"/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88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  <c r="M110"/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88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  <c r="M111"/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89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3" hidden="1">
      <c r="A113" s="73">
        <v>2</v>
      </c>
      <c r="B113" s="39">
        <v>6</v>
      </c>
      <c r="C113" s="40"/>
      <c r="D113" s="41"/>
      <c r="E113" s="39"/>
      <c r="F113" s="75"/>
      <c r="G113" s="78" t="s">
        <v>90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3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91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3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91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3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91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3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92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3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93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3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94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  <c r="M119"/>
    </row>
    <row r="120" spans="1:13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94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  <c r="M120"/>
    </row>
    <row r="121" spans="1:13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94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  <c r="M121"/>
    </row>
    <row r="122" spans="1:13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94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  <c r="M122"/>
    </row>
    <row r="123" spans="1:13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95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  <c r="M123"/>
    </row>
    <row r="124" spans="1:13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95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  <c r="M124"/>
    </row>
    <row r="125" spans="1:13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95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  <c r="M125"/>
    </row>
    <row r="126" spans="1:13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95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  <c r="M126"/>
    </row>
    <row r="127" spans="1:13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96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  <c r="M127"/>
    </row>
    <row r="128" spans="1:13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96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  <c r="M128"/>
    </row>
    <row r="129" spans="1:13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96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  <c r="M129"/>
    </row>
    <row r="130" spans="1:13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96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  <c r="M130"/>
    </row>
    <row r="131" spans="1:13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97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  <c r="M131"/>
    </row>
    <row r="132" spans="1:13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97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  <c r="M132"/>
    </row>
    <row r="133" spans="1:13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97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  <c r="M133"/>
    </row>
    <row r="134" spans="1:13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98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  <c r="M134"/>
    </row>
    <row r="135" spans="1:13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99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  <c r="M135"/>
    </row>
    <row r="136" spans="1:13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99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  <c r="M136"/>
    </row>
    <row r="137" spans="1:13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99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  <c r="M137"/>
    </row>
    <row r="138" spans="1:13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99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  <c r="M138"/>
    </row>
    <row r="139" spans="1:13">
      <c r="A139" s="73">
        <v>2</v>
      </c>
      <c r="B139" s="39">
        <v>7</v>
      </c>
      <c r="C139" s="39"/>
      <c r="D139" s="40"/>
      <c r="E139" s="40"/>
      <c r="F139" s="42"/>
      <c r="G139" s="41" t="s">
        <v>100</v>
      </c>
      <c r="H139" s="80">
        <v>106</v>
      </c>
      <c r="I139" s="104">
        <f>SUM(I140+I145+I153)</f>
        <v>9800</v>
      </c>
      <c r="J139" s="115">
        <f>SUM(J140+J145+J153)</f>
        <v>7300</v>
      </c>
      <c r="K139" s="104">
        <f>SUM(K140+K145+K153)</f>
        <v>3666.49</v>
      </c>
      <c r="L139" s="103">
        <f>SUM(L140+L145+L153)</f>
        <v>3666.49</v>
      </c>
    </row>
    <row r="140" spans="1:13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101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3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101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3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101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3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102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3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103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3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104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  <c r="M145"/>
    </row>
    <row r="146" spans="1:13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105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  <c r="M146"/>
    </row>
    <row r="147" spans="1:13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105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  <c r="M147"/>
    </row>
    <row r="148" spans="1:13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106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3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107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3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108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3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108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3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108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3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109</v>
      </c>
      <c r="H153" s="80">
        <v>120</v>
      </c>
      <c r="I153" s="104">
        <f t="shared" ref="I153:L154" si="15">I154</f>
        <v>9800</v>
      </c>
      <c r="J153" s="115">
        <f t="shared" si="15"/>
        <v>7300</v>
      </c>
      <c r="K153" s="104">
        <f t="shared" si="15"/>
        <v>3666.49</v>
      </c>
      <c r="L153" s="103">
        <f t="shared" si="15"/>
        <v>3666.49</v>
      </c>
    </row>
    <row r="154" spans="1:13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109</v>
      </c>
      <c r="H154" s="80">
        <v>121</v>
      </c>
      <c r="I154" s="113">
        <f t="shared" si="15"/>
        <v>9800</v>
      </c>
      <c r="J154" s="121">
        <f t="shared" si="15"/>
        <v>7300</v>
      </c>
      <c r="K154" s="113">
        <f t="shared" si="15"/>
        <v>3666.49</v>
      </c>
      <c r="L154" s="112">
        <f t="shared" si="15"/>
        <v>3666.49</v>
      </c>
    </row>
    <row r="155" spans="1:13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109</v>
      </c>
      <c r="H155" s="80">
        <v>122</v>
      </c>
      <c r="I155" s="104">
        <f>SUM(I156:I157)</f>
        <v>9800</v>
      </c>
      <c r="J155" s="115">
        <f>SUM(J156:J157)</f>
        <v>7300</v>
      </c>
      <c r="K155" s="104">
        <f>SUM(K156:K157)</f>
        <v>3666.49</v>
      </c>
      <c r="L155" s="103">
        <f>SUM(L156:L157)</f>
        <v>3666.49</v>
      </c>
    </row>
    <row r="156" spans="1:13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110</v>
      </c>
      <c r="H156" s="80">
        <v>123</v>
      </c>
      <c r="I156" s="123">
        <v>9800</v>
      </c>
      <c r="J156" s="123">
        <v>7300</v>
      </c>
      <c r="K156" s="123">
        <v>3666.49</v>
      </c>
      <c r="L156" s="123">
        <v>3666.49</v>
      </c>
    </row>
    <row r="157" spans="1:13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111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3" hidden="1">
      <c r="A158" s="73">
        <v>2</v>
      </c>
      <c r="B158" s="73">
        <v>8</v>
      </c>
      <c r="C158" s="39"/>
      <c r="D158" s="56"/>
      <c r="E158" s="44"/>
      <c r="F158" s="82"/>
      <c r="G158" s="49" t="s">
        <v>112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3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112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3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113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113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114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115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  <c r="M163"/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116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117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117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117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118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  <c r="M168"/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119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119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  <c r="M170"/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119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  <c r="M171"/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119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  <c r="M172"/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120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  <c r="M173"/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121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  <c r="M174"/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121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  <c r="M175"/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122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  <c r="M176"/>
    </row>
    <row r="177" spans="1:13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123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  <c r="M177"/>
    </row>
    <row r="178" spans="1:13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124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  <c r="M178"/>
    </row>
    <row r="179" spans="1:13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125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  <c r="M179"/>
    </row>
    <row r="180" spans="1:13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126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  <c r="M180"/>
    </row>
    <row r="181" spans="1:13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127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  <c r="M181"/>
    </row>
    <row r="182" spans="1:13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128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  <c r="M182"/>
    </row>
    <row r="183" spans="1:13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129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  <c r="M183"/>
    </row>
    <row r="184" spans="1:13" ht="76.5" customHeight="1">
      <c r="A184" s="39">
        <v>3</v>
      </c>
      <c r="B184" s="41"/>
      <c r="C184" s="39"/>
      <c r="D184" s="40"/>
      <c r="E184" s="40"/>
      <c r="F184" s="42"/>
      <c r="G184" s="78" t="s">
        <v>130</v>
      </c>
      <c r="H184" s="80">
        <v>151</v>
      </c>
      <c r="I184" s="103">
        <f>SUM(I185+I238+I303)</f>
        <v>7400</v>
      </c>
      <c r="J184" s="115">
        <f>SUM(J185+J238+J303)</f>
        <v>7400</v>
      </c>
      <c r="K184" s="104">
        <f>SUM(K185+K238+K303)</f>
        <v>7364.96</v>
      </c>
      <c r="L184" s="103">
        <f>SUM(L185+L238+L303)</f>
        <v>7364.96</v>
      </c>
      <c r="M184"/>
    </row>
    <row r="185" spans="1:13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131</v>
      </c>
      <c r="H185" s="80">
        <v>152</v>
      </c>
      <c r="I185" s="103">
        <f>SUM(I186+I209+I216+I228+I232)</f>
        <v>7400</v>
      </c>
      <c r="J185" s="110">
        <f>SUM(J186+J209+J216+J228+J232)</f>
        <v>7400</v>
      </c>
      <c r="K185" s="110">
        <f>SUM(K186+K209+K216+K228+K232)</f>
        <v>7364.96</v>
      </c>
      <c r="L185" s="110">
        <f>SUM(L186+L209+L216+L228+L232)</f>
        <v>7364.96</v>
      </c>
      <c r="M185"/>
    </row>
    <row r="186" spans="1:13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132</v>
      </c>
      <c r="H186" s="80">
        <v>153</v>
      </c>
      <c r="I186" s="110">
        <f>SUM(I187+I190+I195+I201+I206)</f>
        <v>7400</v>
      </c>
      <c r="J186" s="115">
        <f>SUM(J187+J190+J195+J201+J206)</f>
        <v>7400</v>
      </c>
      <c r="K186" s="104">
        <f>SUM(K187+K190+K195+K201+K206)</f>
        <v>7364.96</v>
      </c>
      <c r="L186" s="103">
        <f>SUM(L187+L190+L195+L201+L206)</f>
        <v>7364.96</v>
      </c>
      <c r="M186"/>
    </row>
    <row r="187" spans="1:13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133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3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133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3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133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3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134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3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134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3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135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3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136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3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137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  <c r="M194"/>
    </row>
    <row r="195" spans="1:13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138</v>
      </c>
      <c r="H195" s="80">
        <v>162</v>
      </c>
      <c r="I195" s="103">
        <f>I196</f>
        <v>7400</v>
      </c>
      <c r="J195" s="115">
        <f>J196</f>
        <v>7400</v>
      </c>
      <c r="K195" s="104">
        <f>K196</f>
        <v>7364.96</v>
      </c>
      <c r="L195" s="103">
        <f>L196</f>
        <v>7364.96</v>
      </c>
    </row>
    <row r="196" spans="1:13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138</v>
      </c>
      <c r="H196" s="80">
        <v>163</v>
      </c>
      <c r="I196" s="103">
        <f>SUM(I197:I200)</f>
        <v>7400</v>
      </c>
      <c r="J196" s="103">
        <f>SUM(J197:J200)</f>
        <v>7400</v>
      </c>
      <c r="K196" s="103">
        <f>SUM(K197:K200)</f>
        <v>7364.96</v>
      </c>
      <c r="L196" s="103">
        <f>SUM(L197:L200)</f>
        <v>7364.96</v>
      </c>
    </row>
    <row r="197" spans="1:13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139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3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140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3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141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3" ht="26.25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142</v>
      </c>
      <c r="H200" s="80">
        <v>167</v>
      </c>
      <c r="I200" s="128">
        <v>7400</v>
      </c>
      <c r="J200" s="129">
        <v>7400</v>
      </c>
      <c r="K200" s="109">
        <v>7364.96</v>
      </c>
      <c r="L200" s="109">
        <v>7364.96</v>
      </c>
      <c r="M200"/>
    </row>
    <row r="201" spans="1:13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143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3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143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3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144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3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145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  <c r="M204"/>
    </row>
    <row r="205" spans="1:13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146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3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147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  <c r="M206"/>
    </row>
    <row r="207" spans="1:13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147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  <c r="M207"/>
    </row>
    <row r="208" spans="1:13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147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  <c r="M208"/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148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  <c r="M209"/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148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  <c r="M210"/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148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  <c r="M211"/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149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  <c r="M212"/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150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151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  <c r="M214"/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152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153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154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  <c r="M217"/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154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  <c r="M218"/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154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  <c r="M219"/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155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155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156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157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  <c r="M223"/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158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3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159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  <c r="M225"/>
    </row>
    <row r="226" spans="1:13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160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3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155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3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161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  <c r="M228"/>
    </row>
    <row r="229" spans="1:13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161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  <c r="M229"/>
    </row>
    <row r="230" spans="1:13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162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  <c r="M230"/>
    </row>
    <row r="231" spans="1:13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162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  <c r="M231"/>
    </row>
    <row r="232" spans="1:13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163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  <c r="M232"/>
    </row>
    <row r="233" spans="1:13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163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  <c r="M233"/>
    </row>
    <row r="234" spans="1:13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163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  <c r="M234"/>
    </row>
    <row r="235" spans="1:13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164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3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165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3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166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  <c r="M237"/>
    </row>
    <row r="238" spans="1:13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167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  <c r="M238"/>
    </row>
    <row r="239" spans="1:13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168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  <c r="M239"/>
    </row>
    <row r="240" spans="1:13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169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3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170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3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170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3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171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3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172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3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173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3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174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3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175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3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176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3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177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3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177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3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178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  <c r="M251"/>
    </row>
    <row r="252" spans="1:13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179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  <c r="M252"/>
    </row>
    <row r="253" spans="1:13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180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  <c r="M253"/>
    </row>
    <row r="254" spans="1:13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180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  <c r="M254"/>
    </row>
    <row r="255" spans="1:13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181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  <c r="M255"/>
    </row>
    <row r="256" spans="1:13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182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  <c r="M256"/>
    </row>
    <row r="257" spans="1:13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183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3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183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3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184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  <c r="M259"/>
    </row>
    <row r="260" spans="1:13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185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  <c r="M260"/>
    </row>
    <row r="261" spans="1:13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186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3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186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3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186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3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187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3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187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3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187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3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188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3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188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3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189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  <c r="M269"/>
    </row>
    <row r="270" spans="1:13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190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  <c r="M270"/>
    </row>
    <row r="271" spans="1:13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191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  <c r="M271"/>
    </row>
    <row r="272" spans="1:13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192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3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170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3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170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3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193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3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172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3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173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3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174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3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175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3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194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3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195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  <c r="M281"/>
    </row>
    <row r="282" spans="1:13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195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  <c r="M282"/>
    </row>
    <row r="283" spans="1:13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196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  <c r="M283"/>
    </row>
    <row r="284" spans="1:13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197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  <c r="M284"/>
    </row>
    <row r="285" spans="1:13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198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  <c r="M285"/>
    </row>
    <row r="286" spans="1:13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198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  <c r="M286"/>
    </row>
    <row r="287" spans="1:13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199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  <c r="M287"/>
    </row>
    <row r="288" spans="1:13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200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  <c r="M288"/>
    </row>
    <row r="289" spans="1:13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201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3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201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3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202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  <c r="M291"/>
    </row>
    <row r="292" spans="1:13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203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  <c r="M292"/>
    </row>
    <row r="293" spans="1:13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204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3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204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3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204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3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187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3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187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3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187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3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188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3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188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3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189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  <c r="M301"/>
    </row>
    <row r="302" spans="1:13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190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  <c r="M302"/>
    </row>
    <row r="303" spans="1:13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205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  <c r="M303"/>
    </row>
    <row r="304" spans="1:13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206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  <c r="M304"/>
    </row>
    <row r="305" spans="1:13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192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3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170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3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170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3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193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3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172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3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173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3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174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3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175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3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194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3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207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3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207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3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208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  <c r="M316"/>
    </row>
    <row r="317" spans="1:13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209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3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210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  <c r="M318"/>
    </row>
    <row r="319" spans="1:13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210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  <c r="M319"/>
    </row>
    <row r="320" spans="1:13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211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  <c r="M320"/>
    </row>
    <row r="321" spans="1:13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212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  <c r="M321"/>
    </row>
    <row r="322" spans="1:13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213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3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213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3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214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3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215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3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216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3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216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3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217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3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187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3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187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3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187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3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218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3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218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3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219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  <c r="M334"/>
    </row>
    <row r="335" spans="1:13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220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  <c r="M335"/>
    </row>
    <row r="336" spans="1:13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221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  <c r="M336"/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169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169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170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193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172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173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174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175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194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207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207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208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  <c r="M348"/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209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210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  <c r="M350"/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210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  <c r="M351"/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211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  <c r="M352"/>
    </row>
    <row r="353" spans="1:13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212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  <c r="M353"/>
    </row>
    <row r="354" spans="1:13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213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3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213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3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214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3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222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3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216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3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216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3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216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3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187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3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187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3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187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3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218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3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218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3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219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  <c r="M366"/>
    </row>
    <row r="367" spans="1:13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220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  <c r="M367"/>
    </row>
    <row r="368" spans="1:13">
      <c r="A368" s="92"/>
      <c r="B368" s="92"/>
      <c r="C368" s="93"/>
      <c r="D368" s="94"/>
      <c r="E368" s="95"/>
      <c r="F368" s="96"/>
      <c r="G368" s="97" t="s">
        <v>223</v>
      </c>
      <c r="H368" s="80">
        <v>335</v>
      </c>
      <c r="I368" s="118">
        <f>SUM(I34+I184)</f>
        <v>302100</v>
      </c>
      <c r="J368" s="118">
        <f>SUM(J34+J184)</f>
        <v>232000</v>
      </c>
      <c r="K368" s="118">
        <f>SUM(K34+K184)</f>
        <v>194668.04</v>
      </c>
      <c r="L368" s="118">
        <f>SUM(L34+L184)</f>
        <v>194668.04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288"/>
      <c r="B370" s="288"/>
      <c r="C370" s="288"/>
      <c r="D370" s="340" t="s">
        <v>224</v>
      </c>
      <c r="E370" s="340"/>
      <c r="F370" s="340"/>
      <c r="G370" s="340"/>
      <c r="H370" s="289"/>
      <c r="I370" s="100"/>
      <c r="J370" s="99"/>
      <c r="K370" s="340" t="s">
        <v>225</v>
      </c>
      <c r="L370" s="340"/>
    </row>
    <row r="371" spans="1:12" ht="18.75" customHeight="1">
      <c r="A371" s="136" t="s">
        <v>226</v>
      </c>
      <c r="B371" s="136"/>
      <c r="C371" s="136"/>
      <c r="D371" s="136"/>
      <c r="E371" s="136"/>
      <c r="F371" s="136"/>
      <c r="G371" s="136"/>
      <c r="I371" s="284" t="s">
        <v>227</v>
      </c>
      <c r="K371" s="317" t="s">
        <v>228</v>
      </c>
      <c r="L371" s="317"/>
    </row>
    <row r="372" spans="1:12" ht="15.75" customHeight="1">
      <c r="D372" s="135"/>
      <c r="I372" s="13"/>
      <c r="K372" s="13"/>
      <c r="L372" s="13"/>
    </row>
    <row r="373" spans="1:12" ht="23.25" customHeight="1">
      <c r="A373" s="288"/>
      <c r="B373" s="288"/>
      <c r="C373" s="288"/>
      <c r="D373" s="343" t="s">
        <v>397</v>
      </c>
      <c r="E373" s="343"/>
      <c r="F373" s="343"/>
      <c r="G373" s="343"/>
      <c r="I373" s="13"/>
      <c r="K373" s="340" t="s">
        <v>229</v>
      </c>
      <c r="L373" s="340"/>
    </row>
    <row r="374" spans="1:12" ht="24.75" customHeight="1">
      <c r="A374" s="341" t="s">
        <v>230</v>
      </c>
      <c r="B374" s="341"/>
      <c r="C374" s="341"/>
      <c r="D374" s="341"/>
      <c r="E374" s="341"/>
      <c r="F374" s="341"/>
      <c r="G374" s="341"/>
      <c r="H374" s="286"/>
      <c r="I374" s="14" t="s">
        <v>227</v>
      </c>
      <c r="K374" s="317" t="s">
        <v>228</v>
      </c>
      <c r="L374" s="317"/>
    </row>
  </sheetData>
  <sheetProtection formatCells="0" formatColumns="0" formatRows="0" insertColumns="0" insertRows="0" insertHyperlinks="0" deleteColumns="0" deleteRows="0" sort="0" autoFilter="0" pivotTables="0"/>
  <mergeCells count="30"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85B7-9139-4FAE-B0A6-FB88E64BB079}">
  <dimension ref="A2:I28"/>
  <sheetViews>
    <sheetView workbookViewId="0">
      <selection activeCell="H13" sqref="H13"/>
    </sheetView>
  </sheetViews>
  <sheetFormatPr defaultRowHeight="15"/>
  <cols>
    <col min="1" max="1" width="6.42578125" style="294" customWidth="1"/>
    <col min="2" max="2" width="13.7109375" style="294" customWidth="1"/>
    <col min="3" max="3" width="11.5703125" style="294" customWidth="1"/>
    <col min="4" max="4" width="9.140625" style="294"/>
    <col min="5" max="5" width="7.140625" style="294" customWidth="1"/>
    <col min="6" max="6" width="13.7109375" style="294" customWidth="1"/>
    <col min="7" max="7" width="10" style="294" customWidth="1"/>
    <col min="8" max="8" width="13.5703125" style="294" customWidth="1"/>
    <col min="9" max="9" width="9.140625" style="294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456" t="s">
        <v>244</v>
      </c>
      <c r="B2" s="456"/>
      <c r="C2" s="456"/>
      <c r="D2" s="456"/>
      <c r="E2" s="456"/>
      <c r="F2" s="456"/>
      <c r="G2" s="456"/>
      <c r="H2" s="456"/>
    </row>
    <row r="3" spans="1:9">
      <c r="A3" s="457" t="s">
        <v>245</v>
      </c>
      <c r="B3" s="457"/>
      <c r="C3" s="457"/>
      <c r="D3" s="457"/>
      <c r="E3" s="457"/>
      <c r="F3" s="457"/>
      <c r="G3" s="457"/>
      <c r="H3" s="457"/>
    </row>
    <row r="6" spans="1:9">
      <c r="A6" s="458" t="s">
        <v>392</v>
      </c>
      <c r="B6" s="458"/>
      <c r="C6" s="458"/>
      <c r="D6" s="458"/>
      <c r="E6" s="458"/>
      <c r="F6" s="458"/>
      <c r="G6" s="458"/>
      <c r="H6" s="458"/>
    </row>
    <row r="9" spans="1:9" ht="15.75" customHeight="1">
      <c r="A9" s="459" t="s">
        <v>331</v>
      </c>
      <c r="B9" s="459"/>
      <c r="C9" s="459"/>
      <c r="D9" s="459"/>
      <c r="E9" s="459"/>
      <c r="F9" s="459"/>
      <c r="G9" s="459"/>
      <c r="H9" s="459"/>
      <c r="I9"/>
    </row>
    <row r="10" spans="1:9">
      <c r="D10" s="272"/>
    </row>
    <row r="11" spans="1:9">
      <c r="C11" s="458" t="s">
        <v>332</v>
      </c>
      <c r="D11" s="458"/>
      <c r="E11" s="458"/>
      <c r="F11" s="458"/>
    </row>
    <row r="12" spans="1:9">
      <c r="B12" s="460" t="s">
        <v>333</v>
      </c>
      <c r="C12" s="460"/>
      <c r="D12" s="460"/>
      <c r="E12" s="460"/>
      <c r="F12" s="460"/>
      <c r="G12" s="460"/>
    </row>
    <row r="14" spans="1:9" ht="15" customHeight="1">
      <c r="A14" s="451" t="s">
        <v>334</v>
      </c>
      <c r="B14" s="451"/>
      <c r="C14" s="273">
        <v>45199</v>
      </c>
      <c r="D14" s="274"/>
      <c r="E14" s="274"/>
      <c r="F14" s="274"/>
      <c r="G14" s="274"/>
      <c r="H14" s="274"/>
      <c r="I14"/>
    </row>
    <row r="15" spans="1:9">
      <c r="A15" s="461" t="s">
        <v>335</v>
      </c>
      <c r="B15" s="461"/>
      <c r="C15" s="461"/>
      <c r="D15" s="461"/>
      <c r="E15" s="461"/>
      <c r="F15" s="461"/>
      <c r="G15" s="461"/>
      <c r="H15" s="461"/>
    </row>
    <row r="16" spans="1:9" ht="28.5">
      <c r="A16" s="281" t="s">
        <v>336</v>
      </c>
      <c r="B16" s="281" t="s">
        <v>337</v>
      </c>
      <c r="C16" s="462" t="s">
        <v>338</v>
      </c>
      <c r="D16" s="463"/>
      <c r="E16" s="464"/>
      <c r="F16" s="281" t="s">
        <v>339</v>
      </c>
      <c r="G16" s="282" t="s">
        <v>340</v>
      </c>
      <c r="H16" s="282" t="s">
        <v>341</v>
      </c>
      <c r="I16"/>
    </row>
    <row r="17" spans="1:8">
      <c r="A17" s="275">
        <v>1</v>
      </c>
      <c r="B17" s="295" t="s">
        <v>231</v>
      </c>
      <c r="C17" s="455" t="s">
        <v>393</v>
      </c>
      <c r="D17" s="455"/>
      <c r="E17" s="455"/>
      <c r="F17" s="229" t="s">
        <v>343</v>
      </c>
      <c r="G17" s="276">
        <v>7</v>
      </c>
      <c r="H17" s="277">
        <v>7364.96</v>
      </c>
    </row>
    <row r="18" spans="1:8">
      <c r="A18" s="275">
        <v>2</v>
      </c>
      <c r="B18" s="295" t="s">
        <v>231</v>
      </c>
      <c r="C18" s="455" t="s">
        <v>342</v>
      </c>
      <c r="D18" s="455"/>
      <c r="E18" s="455"/>
      <c r="F18" s="229" t="s">
        <v>343</v>
      </c>
      <c r="G18" s="276">
        <v>7</v>
      </c>
      <c r="H18" s="277">
        <v>10819.14</v>
      </c>
    </row>
    <row r="19" spans="1:8">
      <c r="A19" s="275">
        <v>3</v>
      </c>
      <c r="B19" s="295" t="s">
        <v>231</v>
      </c>
      <c r="C19" s="455" t="s">
        <v>344</v>
      </c>
      <c r="D19" s="455"/>
      <c r="E19" s="455"/>
      <c r="F19" s="229" t="s">
        <v>343</v>
      </c>
      <c r="G19" s="276">
        <v>7</v>
      </c>
      <c r="H19" s="277">
        <v>176366.61</v>
      </c>
    </row>
    <row r="20" spans="1:8">
      <c r="A20" s="275"/>
      <c r="B20" s="295"/>
      <c r="C20" s="453" t="s">
        <v>345</v>
      </c>
      <c r="D20" s="453"/>
      <c r="E20" s="453"/>
      <c r="F20" s="278" t="s">
        <v>343</v>
      </c>
      <c r="G20" s="279">
        <v>7</v>
      </c>
      <c r="H20" s="280">
        <f>0+H17+H18+H19</f>
        <v>194550.71</v>
      </c>
    </row>
    <row r="21" spans="1:8">
      <c r="C21" s="454"/>
      <c r="D21" s="454"/>
      <c r="E21" s="454"/>
    </row>
    <row r="23" spans="1:8">
      <c r="A23" s="451" t="s">
        <v>224</v>
      </c>
      <c r="B23" s="451"/>
      <c r="C23" s="451"/>
      <c r="D23" s="451"/>
      <c r="E23" s="452" t="s">
        <v>225</v>
      </c>
      <c r="F23" s="452"/>
      <c r="G23" s="452"/>
      <c r="H23" s="452"/>
    </row>
    <row r="24" spans="1:8">
      <c r="E24" s="359" t="s">
        <v>346</v>
      </c>
      <c r="F24" s="359"/>
      <c r="G24" s="359"/>
      <c r="H24" s="359"/>
    </row>
    <row r="26" spans="1:8" ht="31.5" customHeight="1"/>
    <row r="27" spans="1:8" ht="30.75" customHeight="1">
      <c r="A27" s="451" t="s">
        <v>397</v>
      </c>
      <c r="B27" s="451"/>
      <c r="C27" s="451"/>
      <c r="D27" s="451"/>
      <c r="E27" s="452" t="s">
        <v>229</v>
      </c>
      <c r="F27" s="452"/>
      <c r="G27" s="452"/>
      <c r="H27" s="452"/>
    </row>
    <row r="28" spans="1:8">
      <c r="E28" s="359" t="s">
        <v>346</v>
      </c>
      <c r="F28" s="359"/>
      <c r="G28" s="359"/>
      <c r="H28" s="359"/>
    </row>
  </sheetData>
  <mergeCells count="20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24:H24"/>
    <mergeCell ref="A27:D27"/>
    <mergeCell ref="E28:H28"/>
    <mergeCell ref="E27:H27"/>
    <mergeCell ref="C20:E20"/>
    <mergeCell ref="E23:H23"/>
    <mergeCell ref="C21:E21"/>
    <mergeCell ref="A23:D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80F2-65CB-4C2F-B131-9E37F4D71F3D}">
  <dimension ref="A2:I29"/>
  <sheetViews>
    <sheetView workbookViewId="0">
      <selection activeCell="K18" sqref="K18"/>
    </sheetView>
  </sheetViews>
  <sheetFormatPr defaultRowHeight="15"/>
  <cols>
    <col min="1" max="1" width="6.42578125" style="309" customWidth="1"/>
    <col min="2" max="2" width="13.7109375" style="309" customWidth="1"/>
    <col min="3" max="3" width="11.5703125" style="309" customWidth="1"/>
    <col min="4" max="4" width="9.140625" style="309"/>
    <col min="5" max="5" width="7.140625" style="309" customWidth="1"/>
    <col min="6" max="6" width="13.7109375" style="309" customWidth="1"/>
    <col min="7" max="7" width="10" style="309" customWidth="1"/>
    <col min="8" max="8" width="13.5703125" style="309" customWidth="1"/>
    <col min="9" max="9" width="9.140625" style="309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456" t="s">
        <v>244</v>
      </c>
      <c r="B2" s="456"/>
      <c r="C2" s="456"/>
      <c r="D2" s="456"/>
      <c r="E2" s="456"/>
      <c r="F2" s="456"/>
      <c r="G2" s="456"/>
      <c r="H2" s="456"/>
    </row>
    <row r="3" spans="1:9">
      <c r="A3" s="457" t="s">
        <v>245</v>
      </c>
      <c r="B3" s="457"/>
      <c r="C3" s="457"/>
      <c r="D3" s="457"/>
      <c r="E3" s="457"/>
      <c r="F3" s="457"/>
      <c r="G3" s="457"/>
      <c r="H3" s="457"/>
    </row>
    <row r="6" spans="1:9">
      <c r="A6" s="458" t="s">
        <v>392</v>
      </c>
      <c r="B6" s="458"/>
      <c r="C6" s="458"/>
      <c r="D6" s="458"/>
      <c r="E6" s="458"/>
      <c r="F6" s="458"/>
      <c r="G6" s="458"/>
      <c r="H6" s="458"/>
    </row>
    <row r="9" spans="1:9" ht="15.75" customHeight="1">
      <c r="A9" s="459" t="s">
        <v>347</v>
      </c>
      <c r="B9" s="459"/>
      <c r="C9" s="459"/>
      <c r="D9" s="459"/>
      <c r="E9" s="459"/>
      <c r="F9" s="459"/>
      <c r="G9" s="459"/>
      <c r="H9" s="459"/>
      <c r="I9"/>
    </row>
    <row r="10" spans="1:9">
      <c r="D10" s="272"/>
    </row>
    <row r="11" spans="1:9">
      <c r="C11" s="458" t="s">
        <v>332</v>
      </c>
      <c r="D11" s="458"/>
      <c r="E11" s="458"/>
      <c r="F11" s="458"/>
    </row>
    <row r="12" spans="1:9">
      <c r="B12" s="460" t="s">
        <v>333</v>
      </c>
      <c r="C12" s="460"/>
      <c r="D12" s="460"/>
      <c r="E12" s="460"/>
      <c r="F12" s="460"/>
      <c r="G12" s="460"/>
    </row>
    <row r="14" spans="1:9" ht="15" customHeight="1">
      <c r="A14" s="451" t="s">
        <v>334</v>
      </c>
      <c r="B14" s="451"/>
      <c r="C14" s="273">
        <v>45199</v>
      </c>
      <c r="D14" s="274"/>
      <c r="E14" s="274"/>
      <c r="F14" s="274"/>
      <c r="G14" s="274"/>
      <c r="H14" s="274"/>
      <c r="I14"/>
    </row>
    <row r="15" spans="1:9">
      <c r="A15" s="461" t="s">
        <v>348</v>
      </c>
      <c r="B15" s="461"/>
      <c r="C15" s="461"/>
      <c r="D15" s="461"/>
      <c r="E15" s="461"/>
      <c r="F15" s="461"/>
      <c r="G15" s="461"/>
      <c r="H15" s="461"/>
    </row>
    <row r="16" spans="1:9" ht="28.5">
      <c r="A16" s="281" t="s">
        <v>336</v>
      </c>
      <c r="B16" s="281" t="s">
        <v>337</v>
      </c>
      <c r="C16" s="462" t="s">
        <v>338</v>
      </c>
      <c r="D16" s="463"/>
      <c r="E16" s="464"/>
      <c r="F16" s="281" t="s">
        <v>339</v>
      </c>
      <c r="G16" s="282" t="s">
        <v>340</v>
      </c>
      <c r="H16" s="282" t="s">
        <v>341</v>
      </c>
      <c r="I16"/>
    </row>
    <row r="17" spans="1:8">
      <c r="A17" s="275">
        <v>1</v>
      </c>
      <c r="B17" s="307" t="s">
        <v>231</v>
      </c>
      <c r="C17" s="455" t="s">
        <v>344</v>
      </c>
      <c r="D17" s="455"/>
      <c r="E17" s="455"/>
      <c r="F17" s="229" t="s">
        <v>343</v>
      </c>
      <c r="G17" s="276">
        <v>7</v>
      </c>
      <c r="H17" s="277">
        <v>17436.740000000002</v>
      </c>
    </row>
    <row r="18" spans="1:8">
      <c r="A18" s="275">
        <v>2</v>
      </c>
      <c r="B18" s="307" t="s">
        <v>231</v>
      </c>
      <c r="C18" s="455" t="s">
        <v>349</v>
      </c>
      <c r="D18" s="455"/>
      <c r="E18" s="455"/>
      <c r="F18" s="229" t="s">
        <v>343</v>
      </c>
      <c r="G18" s="276">
        <v>7</v>
      </c>
      <c r="H18" s="277">
        <v>1410.42</v>
      </c>
    </row>
    <row r="19" spans="1:8">
      <c r="A19" s="275">
        <v>3</v>
      </c>
      <c r="B19" s="307" t="s">
        <v>231</v>
      </c>
      <c r="C19" s="455" t="s">
        <v>350</v>
      </c>
      <c r="D19" s="455"/>
      <c r="E19" s="455"/>
      <c r="F19" s="229" t="s">
        <v>343</v>
      </c>
      <c r="G19" s="276">
        <v>7</v>
      </c>
      <c r="H19" s="277">
        <v>14933.89</v>
      </c>
    </row>
    <row r="20" spans="1:8">
      <c r="A20" s="275">
        <v>4</v>
      </c>
      <c r="B20" s="307" t="s">
        <v>231</v>
      </c>
      <c r="C20" s="455" t="s">
        <v>351</v>
      </c>
      <c r="D20" s="455"/>
      <c r="E20" s="455"/>
      <c r="F20" s="229" t="s">
        <v>343</v>
      </c>
      <c r="G20" s="276">
        <v>7</v>
      </c>
      <c r="H20" s="277">
        <v>213.46</v>
      </c>
    </row>
    <row r="21" spans="1:8">
      <c r="A21" s="275"/>
      <c r="B21" s="307"/>
      <c r="C21" s="453" t="s">
        <v>345</v>
      </c>
      <c r="D21" s="453"/>
      <c r="E21" s="453"/>
      <c r="F21" s="278" t="s">
        <v>343</v>
      </c>
      <c r="G21" s="279">
        <v>7</v>
      </c>
      <c r="H21" s="280">
        <f>0+H17+H18+H19</f>
        <v>33781.050000000003</v>
      </c>
    </row>
    <row r="22" spans="1:8">
      <c r="C22" s="454"/>
      <c r="D22" s="454"/>
      <c r="E22" s="454"/>
    </row>
    <row r="24" spans="1:8">
      <c r="A24" s="451" t="s">
        <v>224</v>
      </c>
      <c r="B24" s="451"/>
      <c r="C24" s="451"/>
      <c r="D24" s="451"/>
      <c r="E24" s="452" t="s">
        <v>225</v>
      </c>
      <c r="F24" s="452"/>
      <c r="G24" s="452"/>
      <c r="H24" s="452"/>
    </row>
    <row r="25" spans="1:8">
      <c r="E25" s="359" t="s">
        <v>346</v>
      </c>
      <c r="F25" s="359"/>
      <c r="G25" s="359"/>
      <c r="H25" s="359"/>
    </row>
    <row r="28" spans="1:8" ht="27" customHeight="1">
      <c r="A28" s="451" t="s">
        <v>397</v>
      </c>
      <c r="B28" s="451"/>
      <c r="C28" s="451"/>
      <c r="D28" s="451"/>
      <c r="E28" s="452" t="s">
        <v>229</v>
      </c>
      <c r="F28" s="452"/>
      <c r="G28" s="452"/>
      <c r="H28" s="452"/>
    </row>
    <row r="29" spans="1:8">
      <c r="E29" s="359" t="s">
        <v>346</v>
      </c>
      <c r="F29" s="359"/>
      <c r="G29" s="359"/>
      <c r="H29" s="359"/>
    </row>
  </sheetData>
  <mergeCells count="21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28:D28"/>
    <mergeCell ref="E28:H28"/>
    <mergeCell ref="E29:H29"/>
    <mergeCell ref="C20:E20"/>
    <mergeCell ref="C21:E21"/>
    <mergeCell ref="C22:E22"/>
    <mergeCell ref="A24:D24"/>
    <mergeCell ref="E24:H24"/>
    <mergeCell ref="E25:H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79591-99DB-4DA2-A018-9BEA9CBD0334}">
  <dimension ref="A1:S374"/>
  <sheetViews>
    <sheetView workbookViewId="0">
      <selection activeCell="G18" sqref="G18:K18"/>
    </sheetView>
  </sheetViews>
  <sheetFormatPr defaultRowHeight="15"/>
  <cols>
    <col min="1" max="4" width="2" style="29" customWidth="1"/>
    <col min="5" max="5" width="2.140625" style="29" customWidth="1"/>
    <col min="6" max="6" width="3" style="286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287" t="s">
        <v>0</v>
      </c>
      <c r="K1" s="287"/>
      <c r="L1" s="287"/>
      <c r="M1" s="15"/>
      <c r="N1" s="287"/>
      <c r="O1" s="287"/>
    </row>
    <row r="2" spans="1:15">
      <c r="H2" s="2"/>
      <c r="I2" s="17"/>
      <c r="J2" s="287" t="s">
        <v>1</v>
      </c>
      <c r="K2" s="287"/>
      <c r="L2" s="287"/>
      <c r="M2" s="15"/>
      <c r="N2" s="287"/>
      <c r="O2" s="287"/>
    </row>
    <row r="3" spans="1:15">
      <c r="H3" s="18"/>
      <c r="I3" s="2"/>
      <c r="J3" s="287" t="s">
        <v>2</v>
      </c>
      <c r="K3" s="287"/>
      <c r="L3" s="287"/>
      <c r="M3" s="15"/>
      <c r="N3" s="287"/>
      <c r="O3" s="287"/>
    </row>
    <row r="4" spans="1:15">
      <c r="G4" s="3" t="s">
        <v>3</v>
      </c>
      <c r="H4" s="2"/>
      <c r="I4" s="17"/>
      <c r="J4" s="287" t="s">
        <v>4</v>
      </c>
      <c r="K4" s="287"/>
      <c r="L4" s="287"/>
      <c r="M4" s="15"/>
      <c r="N4" s="287"/>
      <c r="O4" s="287"/>
    </row>
    <row r="5" spans="1:15">
      <c r="H5" s="2"/>
      <c r="I5" s="17"/>
      <c r="J5" s="287" t="s">
        <v>5</v>
      </c>
      <c r="K5" s="287"/>
      <c r="L5" s="287"/>
      <c r="M5" s="15"/>
      <c r="N5" s="287"/>
      <c r="O5" s="287"/>
    </row>
    <row r="6" spans="1:15" ht="6" customHeight="1">
      <c r="H6" s="2"/>
      <c r="I6" s="17"/>
      <c r="J6" s="287"/>
      <c r="K6" s="287"/>
      <c r="L6" s="287"/>
      <c r="M6" s="15"/>
      <c r="N6" s="287"/>
      <c r="O6" s="287"/>
    </row>
    <row r="7" spans="1:15" ht="30" customHeight="1">
      <c r="A7" s="311" t="s">
        <v>394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12" t="s">
        <v>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15"/>
    </row>
    <row r="10" spans="1:15">
      <c r="A10" s="313" t="s">
        <v>7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15"/>
    </row>
    <row r="11" spans="1:15" ht="7.5" customHeight="1">
      <c r="A11" s="23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15"/>
    </row>
    <row r="12" spans="1:15" ht="15.75" customHeight="1">
      <c r="A12" s="23"/>
      <c r="B12" s="287"/>
      <c r="C12" s="287"/>
      <c r="D12" s="287"/>
      <c r="E12" s="287"/>
      <c r="F12" s="287"/>
      <c r="G12" s="319" t="s">
        <v>8</v>
      </c>
      <c r="H12" s="319"/>
      <c r="I12" s="319"/>
      <c r="J12" s="319"/>
      <c r="K12" s="319"/>
      <c r="L12" s="287"/>
      <c r="M12" s="15"/>
    </row>
    <row r="13" spans="1:15" ht="15.75" customHeight="1">
      <c r="A13" s="320" t="s">
        <v>395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15"/>
    </row>
    <row r="14" spans="1:15" ht="12" customHeight="1">
      <c r="G14" s="321" t="s">
        <v>396</v>
      </c>
      <c r="H14" s="321"/>
      <c r="I14" s="321"/>
      <c r="J14" s="321"/>
      <c r="K14" s="321"/>
      <c r="M14" s="15"/>
    </row>
    <row r="15" spans="1:15">
      <c r="G15" s="313" t="s">
        <v>9</v>
      </c>
      <c r="H15" s="313"/>
      <c r="I15" s="313"/>
      <c r="J15" s="313"/>
      <c r="K15" s="313"/>
    </row>
    <row r="16" spans="1:15" ht="15.75" customHeight="1">
      <c r="B16" s="320" t="s">
        <v>10</v>
      </c>
      <c r="C16" s="320"/>
      <c r="D16" s="320"/>
      <c r="E16" s="320"/>
      <c r="F16" s="320"/>
      <c r="G16" s="320"/>
      <c r="H16" s="320"/>
      <c r="I16" s="320"/>
      <c r="J16" s="320"/>
      <c r="K16" s="320"/>
      <c r="L16" s="320"/>
    </row>
    <row r="17" spans="1:13" ht="7.5" customHeight="1"/>
    <row r="18" spans="1:13">
      <c r="G18" s="321" t="s">
        <v>403</v>
      </c>
      <c r="H18" s="321"/>
      <c r="I18" s="321"/>
      <c r="J18" s="321"/>
      <c r="K18" s="321"/>
    </row>
    <row r="19" spans="1:13">
      <c r="G19" s="322" t="s">
        <v>11</v>
      </c>
      <c r="H19" s="322"/>
      <c r="I19" s="322"/>
      <c r="J19" s="322"/>
      <c r="K19" s="322"/>
    </row>
    <row r="20" spans="1:13" ht="6.75" customHeight="1">
      <c r="G20" s="287"/>
      <c r="H20" s="287"/>
      <c r="I20" s="287"/>
      <c r="J20" s="287"/>
      <c r="K20" s="287"/>
    </row>
    <row r="21" spans="1:13">
      <c r="B21" s="17"/>
      <c r="C21" s="17"/>
      <c r="D21" s="17"/>
      <c r="E21" s="323"/>
      <c r="F21" s="323"/>
      <c r="G21" s="323"/>
      <c r="H21" s="323"/>
      <c r="I21" s="323"/>
      <c r="J21" s="323"/>
      <c r="K21" s="323"/>
      <c r="L21" s="17"/>
    </row>
    <row r="22" spans="1:13" ht="15" customHeight="1">
      <c r="A22" s="324" t="s">
        <v>12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287"/>
      <c r="F25" s="283"/>
      <c r="I25" s="27"/>
      <c r="J25" s="27"/>
      <c r="K25" s="28" t="s">
        <v>15</v>
      </c>
      <c r="L25" s="26"/>
      <c r="M25" s="24"/>
    </row>
    <row r="26" spans="1:13">
      <c r="A26" s="325" t="s">
        <v>16</v>
      </c>
      <c r="B26" s="325"/>
      <c r="C26" s="325"/>
      <c r="D26" s="325"/>
      <c r="E26" s="325"/>
      <c r="F26" s="325"/>
      <c r="G26" s="325"/>
      <c r="H26" s="325"/>
      <c r="I26" s="325"/>
      <c r="K26" s="28" t="s">
        <v>17</v>
      </c>
      <c r="L26" s="30" t="s">
        <v>18</v>
      </c>
      <c r="M26" s="24"/>
    </row>
    <row r="27" spans="1:13">
      <c r="A27" s="325" t="s">
        <v>19</v>
      </c>
      <c r="B27" s="325"/>
      <c r="C27" s="325"/>
      <c r="D27" s="325"/>
      <c r="E27" s="325"/>
      <c r="F27" s="325"/>
      <c r="G27" s="325"/>
      <c r="H27" s="325"/>
      <c r="I27" s="325"/>
      <c r="J27" s="285" t="s">
        <v>20</v>
      </c>
      <c r="K27" s="101"/>
      <c r="L27" s="26"/>
      <c r="M27" s="24"/>
    </row>
    <row r="28" spans="1:13">
      <c r="F28" s="29"/>
      <c r="G28" s="31" t="s">
        <v>21</v>
      </c>
      <c r="H28" s="92" t="s">
        <v>231</v>
      </c>
      <c r="I28" s="93"/>
      <c r="J28" s="32"/>
      <c r="K28" s="26"/>
      <c r="L28" s="26"/>
      <c r="M28" s="24"/>
    </row>
    <row r="29" spans="1:13">
      <c r="F29" s="29"/>
      <c r="G29" s="318" t="s">
        <v>22</v>
      </c>
      <c r="H29" s="318"/>
      <c r="I29" s="102" t="s">
        <v>23</v>
      </c>
      <c r="J29" s="33" t="s">
        <v>24</v>
      </c>
      <c r="K29" s="26" t="s">
        <v>25</v>
      </c>
      <c r="L29" s="26" t="s">
        <v>23</v>
      </c>
      <c r="M29" s="24"/>
    </row>
    <row r="30" spans="1:13">
      <c r="A30" s="342" t="s">
        <v>232</v>
      </c>
      <c r="B30" s="342"/>
      <c r="C30" s="342"/>
      <c r="D30" s="342"/>
      <c r="E30" s="342"/>
      <c r="F30" s="342"/>
      <c r="G30" s="342"/>
      <c r="H30" s="342"/>
      <c r="I30" s="342"/>
      <c r="J30" s="34"/>
      <c r="K30" s="34"/>
      <c r="L30" s="35" t="s">
        <v>26</v>
      </c>
      <c r="M30" s="36"/>
    </row>
    <row r="31" spans="1:13" ht="27" customHeight="1">
      <c r="A31" s="326" t="s">
        <v>27</v>
      </c>
      <c r="B31" s="327"/>
      <c r="C31" s="327"/>
      <c r="D31" s="327"/>
      <c r="E31" s="327"/>
      <c r="F31" s="327"/>
      <c r="G31" s="330" t="s">
        <v>28</v>
      </c>
      <c r="H31" s="332" t="s">
        <v>29</v>
      </c>
      <c r="I31" s="334" t="s">
        <v>30</v>
      </c>
      <c r="J31" s="335"/>
      <c r="K31" s="336" t="s">
        <v>31</v>
      </c>
      <c r="L31" s="338" t="s">
        <v>32</v>
      </c>
      <c r="M31" s="36"/>
    </row>
    <row r="32" spans="1:13" ht="58.5" customHeight="1">
      <c r="A32" s="328"/>
      <c r="B32" s="329"/>
      <c r="C32" s="329"/>
      <c r="D32" s="329"/>
      <c r="E32" s="329"/>
      <c r="F32" s="329"/>
      <c r="G32" s="331"/>
      <c r="H32" s="333"/>
      <c r="I32" s="37" t="s">
        <v>33</v>
      </c>
      <c r="J32" s="38" t="s">
        <v>34</v>
      </c>
      <c r="K32" s="337"/>
      <c r="L32" s="339"/>
    </row>
    <row r="33" spans="1:15">
      <c r="A33" s="314" t="s">
        <v>35</v>
      </c>
      <c r="B33" s="315"/>
      <c r="C33" s="315"/>
      <c r="D33" s="315"/>
      <c r="E33" s="315"/>
      <c r="F33" s="316"/>
      <c r="G33" s="6">
        <v>2</v>
      </c>
      <c r="H33" s="7">
        <v>3</v>
      </c>
      <c r="I33" s="8" t="s">
        <v>36</v>
      </c>
      <c r="J33" s="9" t="s">
        <v>37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38</v>
      </c>
      <c r="H34" s="6">
        <v>1</v>
      </c>
      <c r="I34" s="103">
        <f>SUM(I35+I46+I65+I86+I93+I113+I139+I158+I168)</f>
        <v>292700</v>
      </c>
      <c r="J34" s="103">
        <f>SUM(J35+J46+J65+J86+J93+J113+J139+J158+J168)</f>
        <v>223600</v>
      </c>
      <c r="K34" s="104">
        <f>SUM(K35+K46+K65+K86+K93+K113+K139+K158+K168)</f>
        <v>187185.75</v>
      </c>
      <c r="L34" s="103">
        <f>SUM(L35+L46+L65+L86+L93+L113+L139+L158+L168)</f>
        <v>187185.75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39</v>
      </c>
      <c r="H35" s="6">
        <v>2</v>
      </c>
      <c r="I35" s="103">
        <f>SUM(I36+I42)</f>
        <v>217500</v>
      </c>
      <c r="J35" s="103">
        <f>SUM(J36+J42)</f>
        <v>163200</v>
      </c>
      <c r="K35" s="105">
        <f>SUM(K36+K42)</f>
        <v>145848.58000000002</v>
      </c>
      <c r="L35" s="106">
        <f>SUM(L36+L42)</f>
        <v>145848.58000000002</v>
      </c>
      <c r="M35"/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40</v>
      </c>
      <c r="H36" s="6">
        <v>3</v>
      </c>
      <c r="I36" s="103">
        <f>SUM(I37)</f>
        <v>214100</v>
      </c>
      <c r="J36" s="103">
        <f>SUM(J37)</f>
        <v>160600</v>
      </c>
      <c r="K36" s="104">
        <f>SUM(K37)</f>
        <v>143690.39000000001</v>
      </c>
      <c r="L36" s="103">
        <f>SUM(L37)</f>
        <v>143690.39000000001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40</v>
      </c>
      <c r="H37" s="6">
        <v>4</v>
      </c>
      <c r="I37" s="103">
        <f>SUM(I38+I40)</f>
        <v>214100</v>
      </c>
      <c r="J37" s="103">
        <f t="shared" ref="J37:L38" si="0">SUM(J38)</f>
        <v>160600</v>
      </c>
      <c r="K37" s="103">
        <f t="shared" si="0"/>
        <v>143690.39000000001</v>
      </c>
      <c r="L37" s="103">
        <f t="shared" si="0"/>
        <v>143690.39000000001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41</v>
      </c>
      <c r="H38" s="6">
        <v>5</v>
      </c>
      <c r="I38" s="104">
        <f>SUM(I39)</f>
        <v>214100</v>
      </c>
      <c r="J38" s="104">
        <f t="shared" si="0"/>
        <v>160600</v>
      </c>
      <c r="K38" s="104">
        <f t="shared" si="0"/>
        <v>143690.39000000001</v>
      </c>
      <c r="L38" s="104">
        <f t="shared" si="0"/>
        <v>143690.39000000001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41</v>
      </c>
      <c r="H39" s="6">
        <v>6</v>
      </c>
      <c r="I39" s="107">
        <v>214100</v>
      </c>
      <c r="J39" s="108">
        <v>160600</v>
      </c>
      <c r="K39" s="108">
        <v>143690.39000000001</v>
      </c>
      <c r="L39" s="108">
        <v>143690.39000000001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42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42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43</v>
      </c>
      <c r="H42" s="6">
        <v>9</v>
      </c>
      <c r="I42" s="104">
        <f t="shared" ref="I42:L44" si="1">I43</f>
        <v>3400</v>
      </c>
      <c r="J42" s="103">
        <f t="shared" si="1"/>
        <v>2600</v>
      </c>
      <c r="K42" s="104">
        <f t="shared" si="1"/>
        <v>2158.19</v>
      </c>
      <c r="L42" s="103">
        <f t="shared" si="1"/>
        <v>2158.19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43</v>
      </c>
      <c r="H43" s="6">
        <v>10</v>
      </c>
      <c r="I43" s="104">
        <f t="shared" si="1"/>
        <v>3400</v>
      </c>
      <c r="J43" s="103">
        <f t="shared" si="1"/>
        <v>2600</v>
      </c>
      <c r="K43" s="103">
        <f t="shared" si="1"/>
        <v>2158.19</v>
      </c>
      <c r="L43" s="103">
        <f t="shared" si="1"/>
        <v>2158.19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43</v>
      </c>
      <c r="H44" s="6">
        <v>11</v>
      </c>
      <c r="I44" s="103">
        <f t="shared" si="1"/>
        <v>3400</v>
      </c>
      <c r="J44" s="103">
        <f t="shared" si="1"/>
        <v>2600</v>
      </c>
      <c r="K44" s="103">
        <f t="shared" si="1"/>
        <v>2158.19</v>
      </c>
      <c r="L44" s="103">
        <f t="shared" si="1"/>
        <v>2158.19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43</v>
      </c>
      <c r="H45" s="6">
        <v>12</v>
      </c>
      <c r="I45" s="109">
        <v>3400</v>
      </c>
      <c r="J45" s="108">
        <v>2600</v>
      </c>
      <c r="K45" s="108">
        <v>2158.19</v>
      </c>
      <c r="L45" s="108">
        <v>2158.19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44</v>
      </c>
      <c r="H46" s="6">
        <v>13</v>
      </c>
      <c r="I46" s="110">
        <f t="shared" ref="I46:L48" si="2">I47</f>
        <v>65400</v>
      </c>
      <c r="J46" s="111">
        <f t="shared" si="2"/>
        <v>53100</v>
      </c>
      <c r="K46" s="110">
        <f t="shared" si="2"/>
        <v>37670.68</v>
      </c>
      <c r="L46" s="110">
        <f t="shared" si="2"/>
        <v>37670.68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44</v>
      </c>
      <c r="H47" s="6">
        <v>14</v>
      </c>
      <c r="I47" s="103">
        <f t="shared" si="2"/>
        <v>65400</v>
      </c>
      <c r="J47" s="104">
        <f t="shared" si="2"/>
        <v>53100</v>
      </c>
      <c r="K47" s="103">
        <f t="shared" si="2"/>
        <v>37670.68</v>
      </c>
      <c r="L47" s="104">
        <f t="shared" si="2"/>
        <v>37670.68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44</v>
      </c>
      <c r="H48" s="6">
        <v>15</v>
      </c>
      <c r="I48" s="103">
        <f t="shared" si="2"/>
        <v>65400</v>
      </c>
      <c r="J48" s="104">
        <f t="shared" si="2"/>
        <v>53100</v>
      </c>
      <c r="K48" s="106">
        <f t="shared" si="2"/>
        <v>37670.68</v>
      </c>
      <c r="L48" s="106">
        <f t="shared" si="2"/>
        <v>37670.68</v>
      </c>
    </row>
    <row r="49" spans="1:13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44</v>
      </c>
      <c r="H49" s="6">
        <v>16</v>
      </c>
      <c r="I49" s="112">
        <f>SUM(I50:I64)</f>
        <v>65400</v>
      </c>
      <c r="J49" s="112">
        <f>SUM(J50:J64)</f>
        <v>53100</v>
      </c>
      <c r="K49" s="113">
        <f>SUM(K50:K64)</f>
        <v>37670.68</v>
      </c>
      <c r="L49" s="113">
        <f>SUM(L50:L64)</f>
        <v>37670.68</v>
      </c>
    </row>
    <row r="50" spans="1:13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45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3" ht="25.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46</v>
      </c>
      <c r="H51" s="6">
        <v>18</v>
      </c>
      <c r="I51" s="108">
        <v>200</v>
      </c>
      <c r="J51" s="108">
        <v>200</v>
      </c>
      <c r="K51" s="108">
        <v>0</v>
      </c>
      <c r="L51" s="108">
        <v>0</v>
      </c>
      <c r="M51"/>
    </row>
    <row r="52" spans="1:13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47</v>
      </c>
      <c r="H52" s="6">
        <v>19</v>
      </c>
      <c r="I52" s="108">
        <v>900</v>
      </c>
      <c r="J52" s="108">
        <v>700</v>
      </c>
      <c r="K52" s="108">
        <v>333.92</v>
      </c>
      <c r="L52" s="108">
        <v>333.92</v>
      </c>
      <c r="M52"/>
    </row>
    <row r="53" spans="1:13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48</v>
      </c>
      <c r="H53" s="6">
        <v>20</v>
      </c>
      <c r="I53" s="108">
        <v>2500</v>
      </c>
      <c r="J53" s="108">
        <v>1800</v>
      </c>
      <c r="K53" s="108">
        <v>412.3</v>
      </c>
      <c r="L53" s="108">
        <v>412.3</v>
      </c>
      <c r="M53"/>
    </row>
    <row r="54" spans="1:13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49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  <c r="M54"/>
    </row>
    <row r="55" spans="1:13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50</v>
      </c>
      <c r="H55" s="6">
        <v>22</v>
      </c>
      <c r="I55" s="109">
        <v>500</v>
      </c>
      <c r="J55" s="108">
        <v>400</v>
      </c>
      <c r="K55" s="108">
        <v>0</v>
      </c>
      <c r="L55" s="108">
        <v>0</v>
      </c>
    </row>
    <row r="56" spans="1:13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51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  <c r="M56"/>
    </row>
    <row r="57" spans="1:13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52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  <c r="M57"/>
    </row>
    <row r="58" spans="1:13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53</v>
      </c>
      <c r="H58" s="6">
        <v>25</v>
      </c>
      <c r="I58" s="109">
        <v>300</v>
      </c>
      <c r="J58" s="108">
        <v>300</v>
      </c>
      <c r="K58" s="108">
        <v>0</v>
      </c>
      <c r="L58" s="108">
        <v>0</v>
      </c>
      <c r="M58"/>
    </row>
    <row r="59" spans="1:13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54</v>
      </c>
      <c r="H59" s="6">
        <v>26</v>
      </c>
      <c r="I59" s="109">
        <v>600</v>
      </c>
      <c r="J59" s="108">
        <v>500</v>
      </c>
      <c r="K59" s="108">
        <v>0</v>
      </c>
      <c r="L59" s="108">
        <v>0</v>
      </c>
    </row>
    <row r="60" spans="1:13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55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  <c r="M60"/>
    </row>
    <row r="61" spans="1:13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56</v>
      </c>
      <c r="H61" s="6">
        <v>28</v>
      </c>
      <c r="I61" s="109">
        <v>11700</v>
      </c>
      <c r="J61" s="108">
        <v>11400</v>
      </c>
      <c r="K61" s="108">
        <v>3663.82</v>
      </c>
      <c r="L61" s="108">
        <v>3663.82</v>
      </c>
    </row>
    <row r="62" spans="1:13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57</v>
      </c>
      <c r="H62" s="6">
        <v>29</v>
      </c>
      <c r="I62" s="109">
        <v>700</v>
      </c>
      <c r="J62" s="108">
        <v>600</v>
      </c>
      <c r="K62" s="108">
        <v>387.29</v>
      </c>
      <c r="L62" s="108">
        <v>387.29</v>
      </c>
      <c r="M62"/>
    </row>
    <row r="63" spans="1:13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58</v>
      </c>
      <c r="H63" s="6">
        <v>30</v>
      </c>
      <c r="I63" s="109">
        <v>300</v>
      </c>
      <c r="J63" s="108">
        <v>200</v>
      </c>
      <c r="K63" s="108">
        <v>0</v>
      </c>
      <c r="L63" s="108">
        <v>0</v>
      </c>
    </row>
    <row r="64" spans="1:13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59</v>
      </c>
      <c r="H64" s="6">
        <v>31</v>
      </c>
      <c r="I64" s="109">
        <v>47700</v>
      </c>
      <c r="J64" s="108">
        <v>37000</v>
      </c>
      <c r="K64" s="108">
        <v>32873.35</v>
      </c>
      <c r="L64" s="108">
        <v>32873.35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60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61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62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62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63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64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  <c r="M70"/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65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66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  <c r="M72"/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66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  <c r="M73"/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63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64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  <c r="M75"/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65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67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  <c r="M77"/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68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  <c r="M78"/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69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70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71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72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72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72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72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73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74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74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74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75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76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77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78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79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79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79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80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  <c r="M97"/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81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  <c r="M98"/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82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82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82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83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  <c r="M102"/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84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  <c r="M103"/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85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  <c r="M104"/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86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  <c r="M105"/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86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  <c r="M106"/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86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  <c r="M107"/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87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M108"/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88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  <c r="M109"/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88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  <c r="M110"/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88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  <c r="M111"/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89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3" hidden="1">
      <c r="A113" s="73">
        <v>2</v>
      </c>
      <c r="B113" s="39">
        <v>6</v>
      </c>
      <c r="C113" s="40"/>
      <c r="D113" s="41"/>
      <c r="E113" s="39"/>
      <c r="F113" s="75"/>
      <c r="G113" s="78" t="s">
        <v>90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3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91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3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91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3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91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3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92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3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93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3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94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  <c r="M119"/>
    </row>
    <row r="120" spans="1:13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94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  <c r="M120"/>
    </row>
    <row r="121" spans="1:13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94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  <c r="M121"/>
    </row>
    <row r="122" spans="1:13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94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  <c r="M122"/>
    </row>
    <row r="123" spans="1:13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95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  <c r="M123"/>
    </row>
    <row r="124" spans="1:13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95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  <c r="M124"/>
    </row>
    <row r="125" spans="1:13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95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  <c r="M125"/>
    </row>
    <row r="126" spans="1:13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95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  <c r="M126"/>
    </row>
    <row r="127" spans="1:13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96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  <c r="M127"/>
    </row>
    <row r="128" spans="1:13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96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  <c r="M128"/>
    </row>
    <row r="129" spans="1:13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96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  <c r="M129"/>
    </row>
    <row r="130" spans="1:13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96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  <c r="M130"/>
    </row>
    <row r="131" spans="1:13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97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  <c r="M131"/>
    </row>
    <row r="132" spans="1:13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97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  <c r="M132"/>
    </row>
    <row r="133" spans="1:13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97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  <c r="M133"/>
    </row>
    <row r="134" spans="1:13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98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  <c r="M134"/>
    </row>
    <row r="135" spans="1:13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99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  <c r="M135"/>
    </row>
    <row r="136" spans="1:13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99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  <c r="M136"/>
    </row>
    <row r="137" spans="1:13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99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  <c r="M137"/>
    </row>
    <row r="138" spans="1:13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99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  <c r="M138"/>
    </row>
    <row r="139" spans="1:13">
      <c r="A139" s="73">
        <v>2</v>
      </c>
      <c r="B139" s="39">
        <v>7</v>
      </c>
      <c r="C139" s="39"/>
      <c r="D139" s="40"/>
      <c r="E139" s="40"/>
      <c r="F139" s="42"/>
      <c r="G139" s="41" t="s">
        <v>100</v>
      </c>
      <c r="H139" s="80">
        <v>106</v>
      </c>
      <c r="I139" s="104">
        <f>SUM(I140+I145+I153)</f>
        <v>9800</v>
      </c>
      <c r="J139" s="115">
        <f>SUM(J140+J145+J153)</f>
        <v>7300</v>
      </c>
      <c r="K139" s="104">
        <f>SUM(K140+K145+K153)</f>
        <v>3666.49</v>
      </c>
      <c r="L139" s="103">
        <f>SUM(L140+L145+L153)</f>
        <v>3666.49</v>
      </c>
    </row>
    <row r="140" spans="1:13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101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3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101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3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101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3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102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3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103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3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104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  <c r="M145"/>
    </row>
    <row r="146" spans="1:13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105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  <c r="M146"/>
    </row>
    <row r="147" spans="1:13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105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  <c r="M147"/>
    </row>
    <row r="148" spans="1:13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106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3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107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3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108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3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108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3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108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3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109</v>
      </c>
      <c r="H153" s="80">
        <v>120</v>
      </c>
      <c r="I153" s="104">
        <f t="shared" ref="I153:L154" si="15">I154</f>
        <v>9800</v>
      </c>
      <c r="J153" s="115">
        <f t="shared" si="15"/>
        <v>7300</v>
      </c>
      <c r="K153" s="104">
        <f t="shared" si="15"/>
        <v>3666.49</v>
      </c>
      <c r="L153" s="103">
        <f t="shared" si="15"/>
        <v>3666.49</v>
      </c>
    </row>
    <row r="154" spans="1:13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109</v>
      </c>
      <c r="H154" s="80">
        <v>121</v>
      </c>
      <c r="I154" s="113">
        <f t="shared" si="15"/>
        <v>9800</v>
      </c>
      <c r="J154" s="121">
        <f t="shared" si="15"/>
        <v>7300</v>
      </c>
      <c r="K154" s="113">
        <f t="shared" si="15"/>
        <v>3666.49</v>
      </c>
      <c r="L154" s="112">
        <f t="shared" si="15"/>
        <v>3666.49</v>
      </c>
    </row>
    <row r="155" spans="1:13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109</v>
      </c>
      <c r="H155" s="80">
        <v>122</v>
      </c>
      <c r="I155" s="104">
        <f>SUM(I156:I157)</f>
        <v>9800</v>
      </c>
      <c r="J155" s="115">
        <f>SUM(J156:J157)</f>
        <v>7300</v>
      </c>
      <c r="K155" s="104">
        <f>SUM(K156:K157)</f>
        <v>3666.49</v>
      </c>
      <c r="L155" s="103">
        <f>SUM(L156:L157)</f>
        <v>3666.49</v>
      </c>
    </row>
    <row r="156" spans="1:13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110</v>
      </c>
      <c r="H156" s="80">
        <v>123</v>
      </c>
      <c r="I156" s="123">
        <v>9800</v>
      </c>
      <c r="J156" s="123">
        <v>7300</v>
      </c>
      <c r="K156" s="123">
        <v>3666.49</v>
      </c>
      <c r="L156" s="123">
        <v>3666.49</v>
      </c>
    </row>
    <row r="157" spans="1:13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111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3" hidden="1">
      <c r="A158" s="73">
        <v>2</v>
      </c>
      <c r="B158" s="73">
        <v>8</v>
      </c>
      <c r="C158" s="39"/>
      <c r="D158" s="56"/>
      <c r="E158" s="44"/>
      <c r="F158" s="82"/>
      <c r="G158" s="49" t="s">
        <v>112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3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112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3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113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113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114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115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  <c r="M163"/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116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117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117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117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118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  <c r="M168"/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119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119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  <c r="M170"/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119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  <c r="M171"/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119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  <c r="M172"/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120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  <c r="M173"/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121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  <c r="M174"/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121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  <c r="M175"/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122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  <c r="M176"/>
    </row>
    <row r="177" spans="1:13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123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  <c r="M177"/>
    </row>
    <row r="178" spans="1:13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124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  <c r="M178"/>
    </row>
    <row r="179" spans="1:13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125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  <c r="M179"/>
    </row>
    <row r="180" spans="1:13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126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  <c r="M180"/>
    </row>
    <row r="181" spans="1:13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127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  <c r="M181"/>
    </row>
    <row r="182" spans="1:13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128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  <c r="M182"/>
    </row>
    <row r="183" spans="1:13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129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  <c r="M183"/>
    </row>
    <row r="184" spans="1:13" ht="76.5" customHeight="1">
      <c r="A184" s="39">
        <v>3</v>
      </c>
      <c r="B184" s="41"/>
      <c r="C184" s="39"/>
      <c r="D184" s="40"/>
      <c r="E184" s="40"/>
      <c r="F184" s="42"/>
      <c r="G184" s="78" t="s">
        <v>130</v>
      </c>
      <c r="H184" s="80">
        <v>151</v>
      </c>
      <c r="I184" s="103">
        <f>SUM(I185+I238+I303)</f>
        <v>7400</v>
      </c>
      <c r="J184" s="115">
        <f>SUM(J185+J238+J303)</f>
        <v>7400</v>
      </c>
      <c r="K184" s="104">
        <f>SUM(K185+K238+K303)</f>
        <v>7364.96</v>
      </c>
      <c r="L184" s="103">
        <f>SUM(L185+L238+L303)</f>
        <v>7364.96</v>
      </c>
      <c r="M184"/>
    </row>
    <row r="185" spans="1:13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131</v>
      </c>
      <c r="H185" s="80">
        <v>152</v>
      </c>
      <c r="I185" s="103">
        <f>SUM(I186+I209+I216+I228+I232)</f>
        <v>7400</v>
      </c>
      <c r="J185" s="110">
        <f>SUM(J186+J209+J216+J228+J232)</f>
        <v>7400</v>
      </c>
      <c r="K185" s="110">
        <f>SUM(K186+K209+K216+K228+K232)</f>
        <v>7364.96</v>
      </c>
      <c r="L185" s="110">
        <f>SUM(L186+L209+L216+L228+L232)</f>
        <v>7364.96</v>
      </c>
      <c r="M185"/>
    </row>
    <row r="186" spans="1:13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132</v>
      </c>
      <c r="H186" s="80">
        <v>153</v>
      </c>
      <c r="I186" s="110">
        <f>SUM(I187+I190+I195+I201+I206)</f>
        <v>7400</v>
      </c>
      <c r="J186" s="115">
        <f>SUM(J187+J190+J195+J201+J206)</f>
        <v>7400</v>
      </c>
      <c r="K186" s="104">
        <f>SUM(K187+K190+K195+K201+K206)</f>
        <v>7364.96</v>
      </c>
      <c r="L186" s="103">
        <f>SUM(L187+L190+L195+L201+L206)</f>
        <v>7364.96</v>
      </c>
      <c r="M186"/>
    </row>
    <row r="187" spans="1:13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133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3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133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3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133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3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134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3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134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3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135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3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136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3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137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  <c r="M194"/>
    </row>
    <row r="195" spans="1:13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138</v>
      </c>
      <c r="H195" s="80">
        <v>162</v>
      </c>
      <c r="I195" s="103">
        <f>I196</f>
        <v>7400</v>
      </c>
      <c r="J195" s="115">
        <f>J196</f>
        <v>7400</v>
      </c>
      <c r="K195" s="104">
        <f>K196</f>
        <v>7364.96</v>
      </c>
      <c r="L195" s="103">
        <f>L196</f>
        <v>7364.96</v>
      </c>
    </row>
    <row r="196" spans="1:13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138</v>
      </c>
      <c r="H196" s="80">
        <v>163</v>
      </c>
      <c r="I196" s="103">
        <f>SUM(I197:I200)</f>
        <v>7400</v>
      </c>
      <c r="J196" s="103">
        <f>SUM(J197:J200)</f>
        <v>7400</v>
      </c>
      <c r="K196" s="103">
        <f>SUM(K197:K200)</f>
        <v>7364.96</v>
      </c>
      <c r="L196" s="103">
        <f>SUM(L197:L200)</f>
        <v>7364.96</v>
      </c>
    </row>
    <row r="197" spans="1:13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139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3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140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3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141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3" ht="26.25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142</v>
      </c>
      <c r="H200" s="80">
        <v>167</v>
      </c>
      <c r="I200" s="128">
        <v>7400</v>
      </c>
      <c r="J200" s="129">
        <v>7400</v>
      </c>
      <c r="K200" s="109">
        <v>7364.96</v>
      </c>
      <c r="L200" s="109">
        <v>7364.96</v>
      </c>
      <c r="M200"/>
    </row>
    <row r="201" spans="1:13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143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3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143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3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144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3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145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  <c r="M204"/>
    </row>
    <row r="205" spans="1:13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146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3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147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  <c r="M206"/>
    </row>
    <row r="207" spans="1:13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147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  <c r="M207"/>
    </row>
    <row r="208" spans="1:13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147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  <c r="M208"/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148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  <c r="M209"/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148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  <c r="M210"/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148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  <c r="M211"/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149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  <c r="M212"/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150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151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  <c r="M214"/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152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153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154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  <c r="M217"/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154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  <c r="M218"/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154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  <c r="M219"/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155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155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156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157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  <c r="M223"/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158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3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159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  <c r="M225"/>
    </row>
    <row r="226" spans="1:13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160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3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155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3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161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  <c r="M228"/>
    </row>
    <row r="229" spans="1:13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161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  <c r="M229"/>
    </row>
    <row r="230" spans="1:13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162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  <c r="M230"/>
    </row>
    <row r="231" spans="1:13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162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  <c r="M231"/>
    </row>
    <row r="232" spans="1:13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163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  <c r="M232"/>
    </row>
    <row r="233" spans="1:13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163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  <c r="M233"/>
    </row>
    <row r="234" spans="1:13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163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  <c r="M234"/>
    </row>
    <row r="235" spans="1:13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164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3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165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3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166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  <c r="M237"/>
    </row>
    <row r="238" spans="1:13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167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  <c r="M238"/>
    </row>
    <row r="239" spans="1:13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168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  <c r="M239"/>
    </row>
    <row r="240" spans="1:13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169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3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170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3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170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3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171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3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172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3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173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3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174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3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175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3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176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3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177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3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177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3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178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  <c r="M251"/>
    </row>
    <row r="252" spans="1:13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179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  <c r="M252"/>
    </row>
    <row r="253" spans="1:13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180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  <c r="M253"/>
    </row>
    <row r="254" spans="1:13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180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  <c r="M254"/>
    </row>
    <row r="255" spans="1:13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181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  <c r="M255"/>
    </row>
    <row r="256" spans="1:13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182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  <c r="M256"/>
    </row>
    <row r="257" spans="1:13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183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3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183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3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184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  <c r="M259"/>
    </row>
    <row r="260" spans="1:13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185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  <c r="M260"/>
    </row>
    <row r="261" spans="1:13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186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3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186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3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186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3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187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3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187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3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187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3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188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3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188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3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189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  <c r="M269"/>
    </row>
    <row r="270" spans="1:13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190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  <c r="M270"/>
    </row>
    <row r="271" spans="1:13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191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  <c r="M271"/>
    </row>
    <row r="272" spans="1:13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192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3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170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3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170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3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193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3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172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3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173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3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174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3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175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3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194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3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195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  <c r="M281"/>
    </row>
    <row r="282" spans="1:13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195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  <c r="M282"/>
    </row>
    <row r="283" spans="1:13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196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  <c r="M283"/>
    </row>
    <row r="284" spans="1:13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197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  <c r="M284"/>
    </row>
    <row r="285" spans="1:13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198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  <c r="M285"/>
    </row>
    <row r="286" spans="1:13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198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  <c r="M286"/>
    </row>
    <row r="287" spans="1:13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199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  <c r="M287"/>
    </row>
    <row r="288" spans="1:13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200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  <c r="M288"/>
    </row>
    <row r="289" spans="1:13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201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3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201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3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202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  <c r="M291"/>
    </row>
    <row r="292" spans="1:13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203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  <c r="M292"/>
    </row>
    <row r="293" spans="1:13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204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3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204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3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204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3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187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3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187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3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187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3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188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3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188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3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189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  <c r="M301"/>
    </row>
    <row r="302" spans="1:13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190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  <c r="M302"/>
    </row>
    <row r="303" spans="1:13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205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  <c r="M303"/>
    </row>
    <row r="304" spans="1:13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206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  <c r="M304"/>
    </row>
    <row r="305" spans="1:13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192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3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170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3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170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3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193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3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172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3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173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3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174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3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175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3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194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3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207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3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207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3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208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  <c r="M316"/>
    </row>
    <row r="317" spans="1:13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209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3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210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  <c r="M318"/>
    </row>
    <row r="319" spans="1:13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210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  <c r="M319"/>
    </row>
    <row r="320" spans="1:13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211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  <c r="M320"/>
    </row>
    <row r="321" spans="1:13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212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  <c r="M321"/>
    </row>
    <row r="322" spans="1:13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213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3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213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3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214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3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215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3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216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3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216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3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217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3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187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3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187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3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187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3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218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3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218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3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219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  <c r="M334"/>
    </row>
    <row r="335" spans="1:13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220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  <c r="M335"/>
    </row>
    <row r="336" spans="1:13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221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  <c r="M336"/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169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169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170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193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172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173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174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175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194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207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207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208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  <c r="M348"/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209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210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  <c r="M350"/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210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  <c r="M351"/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211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  <c r="M352"/>
    </row>
    <row r="353" spans="1:13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212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  <c r="M353"/>
    </row>
    <row r="354" spans="1:13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213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3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213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3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214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3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222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3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216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3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216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3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216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3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187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3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187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3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187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3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218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3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218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3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219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  <c r="M366"/>
    </row>
    <row r="367" spans="1:13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220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  <c r="M367"/>
    </row>
    <row r="368" spans="1:13">
      <c r="A368" s="92"/>
      <c r="B368" s="92"/>
      <c r="C368" s="93"/>
      <c r="D368" s="94"/>
      <c r="E368" s="95"/>
      <c r="F368" s="96"/>
      <c r="G368" s="97" t="s">
        <v>223</v>
      </c>
      <c r="H368" s="80">
        <v>335</v>
      </c>
      <c r="I368" s="118">
        <f>SUM(I34+I184)</f>
        <v>300100</v>
      </c>
      <c r="J368" s="118">
        <f>SUM(J34+J184)</f>
        <v>231000</v>
      </c>
      <c r="K368" s="118">
        <f>SUM(K34+K184)</f>
        <v>194550.71</v>
      </c>
      <c r="L368" s="118">
        <f>SUM(L34+L184)</f>
        <v>194550.71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288"/>
      <c r="B370" s="288"/>
      <c r="C370" s="288"/>
      <c r="D370" s="340" t="s">
        <v>224</v>
      </c>
      <c r="E370" s="340"/>
      <c r="F370" s="340"/>
      <c r="G370" s="340"/>
      <c r="H370" s="289"/>
      <c r="I370" s="100"/>
      <c r="J370" s="99"/>
      <c r="K370" s="340" t="s">
        <v>225</v>
      </c>
      <c r="L370" s="340"/>
    </row>
    <row r="371" spans="1:12" ht="18.75" customHeight="1">
      <c r="A371" s="136" t="s">
        <v>226</v>
      </c>
      <c r="B371" s="136"/>
      <c r="C371" s="136"/>
      <c r="D371" s="136"/>
      <c r="E371" s="136"/>
      <c r="F371" s="136"/>
      <c r="G371" s="136"/>
      <c r="I371" s="284" t="s">
        <v>227</v>
      </c>
      <c r="K371" s="317" t="s">
        <v>228</v>
      </c>
      <c r="L371" s="317"/>
    </row>
    <row r="372" spans="1:12" ht="15.75" customHeight="1">
      <c r="D372" s="135"/>
      <c r="I372" s="13"/>
      <c r="K372" s="13"/>
      <c r="L372" s="13"/>
    </row>
    <row r="373" spans="1:12" ht="23.25" customHeight="1">
      <c r="A373" s="288"/>
      <c r="B373" s="288"/>
      <c r="C373" s="288"/>
      <c r="D373" s="343" t="s">
        <v>397</v>
      </c>
      <c r="E373" s="343"/>
      <c r="F373" s="343"/>
      <c r="G373" s="343"/>
      <c r="I373" s="13"/>
      <c r="K373" s="340" t="s">
        <v>229</v>
      </c>
      <c r="L373" s="340"/>
    </row>
    <row r="374" spans="1:12" ht="24.75" customHeight="1">
      <c r="A374" s="341" t="s">
        <v>230</v>
      </c>
      <c r="B374" s="341"/>
      <c r="C374" s="341"/>
      <c r="D374" s="341"/>
      <c r="E374" s="341"/>
      <c r="F374" s="341"/>
      <c r="G374" s="341"/>
      <c r="H374" s="286"/>
      <c r="I374" s="14" t="s">
        <v>227</v>
      </c>
      <c r="K374" s="317" t="s">
        <v>228</v>
      </c>
      <c r="L374" s="317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7DFA3-545E-45B8-A474-8B243D35CEEF}">
  <sheetPr>
    <pageSetUpPr fitToPage="1"/>
  </sheetPr>
  <dimension ref="A1:S374"/>
  <sheetViews>
    <sheetView tabSelected="1" topLeftCell="A45" workbookViewId="0">
      <selection activeCell="G25" sqref="G25"/>
    </sheetView>
  </sheetViews>
  <sheetFormatPr defaultRowHeight="15"/>
  <cols>
    <col min="1" max="4" width="2" style="29" customWidth="1"/>
    <col min="5" max="5" width="2.140625" style="29" customWidth="1"/>
    <col min="6" max="6" width="3" style="286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287" t="s">
        <v>0</v>
      </c>
      <c r="K1" s="287"/>
      <c r="L1" s="287"/>
      <c r="M1" s="15"/>
      <c r="N1" s="287"/>
      <c r="O1" s="287"/>
    </row>
    <row r="2" spans="1:15">
      <c r="H2" s="2"/>
      <c r="I2" s="17"/>
      <c r="J2" s="287" t="s">
        <v>1</v>
      </c>
      <c r="K2" s="287"/>
      <c r="L2" s="287"/>
      <c r="M2" s="15"/>
      <c r="N2" s="287"/>
      <c r="O2" s="287"/>
    </row>
    <row r="3" spans="1:15">
      <c r="H3" s="18"/>
      <c r="I3" s="2"/>
      <c r="J3" s="287" t="s">
        <v>2</v>
      </c>
      <c r="K3" s="287"/>
      <c r="L3" s="287"/>
      <c r="M3" s="15"/>
      <c r="N3" s="287"/>
      <c r="O3" s="287"/>
    </row>
    <row r="4" spans="1:15">
      <c r="G4" s="3" t="s">
        <v>3</v>
      </c>
      <c r="H4" s="2"/>
      <c r="I4" s="17"/>
      <c r="J4" s="287" t="s">
        <v>4</v>
      </c>
      <c r="K4" s="287"/>
      <c r="L4" s="287"/>
      <c r="M4" s="15"/>
      <c r="N4" s="287"/>
      <c r="O4" s="287"/>
    </row>
    <row r="5" spans="1:15">
      <c r="H5" s="2"/>
      <c r="I5" s="17"/>
      <c r="J5" s="287" t="s">
        <v>5</v>
      </c>
      <c r="K5" s="287"/>
      <c r="L5" s="287"/>
      <c r="M5" s="15"/>
      <c r="N5" s="287"/>
      <c r="O5" s="287"/>
    </row>
    <row r="6" spans="1:15" ht="6" customHeight="1">
      <c r="H6" s="2"/>
      <c r="I6" s="17"/>
      <c r="J6" s="287"/>
      <c r="K6" s="287"/>
      <c r="L6" s="287"/>
      <c r="M6" s="15"/>
      <c r="N6" s="287"/>
      <c r="O6" s="287"/>
    </row>
    <row r="7" spans="1:15" ht="30" customHeight="1">
      <c r="A7" s="311" t="s">
        <v>394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15"/>
    </row>
    <row r="8" spans="1:15" ht="2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12" t="s">
        <v>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15"/>
    </row>
    <row r="10" spans="1:15">
      <c r="A10" s="313" t="s">
        <v>7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15"/>
    </row>
    <row r="11" spans="1:15" ht="7.5" customHeight="1">
      <c r="A11" s="23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15"/>
    </row>
    <row r="12" spans="1:15" ht="15.75" customHeight="1">
      <c r="A12" s="23"/>
      <c r="B12" s="287"/>
      <c r="C12" s="287"/>
      <c r="D12" s="287"/>
      <c r="E12" s="287"/>
      <c r="F12" s="287"/>
      <c r="G12" s="319" t="s">
        <v>8</v>
      </c>
      <c r="H12" s="319"/>
      <c r="I12" s="319"/>
      <c r="J12" s="319"/>
      <c r="K12" s="319"/>
      <c r="L12" s="287"/>
      <c r="M12" s="15"/>
    </row>
    <row r="13" spans="1:15" ht="15.75" customHeight="1">
      <c r="A13" s="320" t="s">
        <v>395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15"/>
    </row>
    <row r="14" spans="1:15" ht="12" customHeight="1">
      <c r="G14" s="321" t="s">
        <v>396</v>
      </c>
      <c r="H14" s="321"/>
      <c r="I14" s="321"/>
      <c r="J14" s="321"/>
      <c r="K14" s="321"/>
      <c r="M14" s="15"/>
    </row>
    <row r="15" spans="1:15" ht="9" customHeight="1">
      <c r="G15" s="313" t="s">
        <v>9</v>
      </c>
      <c r="H15" s="313"/>
      <c r="I15" s="313"/>
      <c r="J15" s="313"/>
      <c r="K15" s="313"/>
    </row>
    <row r="16" spans="1:15" ht="15.75" customHeight="1">
      <c r="B16" s="320" t="s">
        <v>10</v>
      </c>
      <c r="C16" s="320"/>
      <c r="D16" s="320"/>
      <c r="E16" s="320"/>
      <c r="F16" s="320"/>
      <c r="G16" s="320"/>
      <c r="H16" s="320"/>
      <c r="I16" s="320"/>
      <c r="J16" s="320"/>
      <c r="K16" s="320"/>
      <c r="L16" s="320"/>
    </row>
    <row r="17" spans="1:13" ht="1.5" customHeight="1"/>
    <row r="18" spans="1:13">
      <c r="G18" s="321" t="s">
        <v>403</v>
      </c>
      <c r="H18" s="321"/>
      <c r="I18" s="321"/>
      <c r="J18" s="321"/>
      <c r="K18" s="321"/>
    </row>
    <row r="19" spans="1:13" ht="9.75" customHeight="1">
      <c r="G19" s="322" t="s">
        <v>11</v>
      </c>
      <c r="H19" s="322"/>
      <c r="I19" s="322"/>
      <c r="J19" s="322"/>
      <c r="K19" s="322"/>
    </row>
    <row r="20" spans="1:13" ht="3" customHeight="1">
      <c r="G20" s="287"/>
      <c r="H20" s="287"/>
      <c r="I20" s="287"/>
      <c r="J20" s="287"/>
      <c r="K20" s="287"/>
    </row>
    <row r="21" spans="1:13">
      <c r="B21" s="17"/>
      <c r="C21" s="17"/>
      <c r="D21" s="17"/>
      <c r="E21" s="323" t="s">
        <v>233</v>
      </c>
      <c r="F21" s="323"/>
      <c r="G21" s="323"/>
      <c r="H21" s="323"/>
      <c r="I21" s="323"/>
      <c r="J21" s="323"/>
      <c r="K21" s="323"/>
      <c r="L21" s="17"/>
    </row>
    <row r="22" spans="1:13" ht="15" customHeight="1">
      <c r="A22" s="324" t="s">
        <v>12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24"/>
    </row>
    <row r="23" spans="1:13" ht="9.75" customHeight="1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 ht="11.25" customHeight="1">
      <c r="E25" s="287"/>
      <c r="F25" s="283"/>
      <c r="I25" s="27"/>
      <c r="J25" s="27"/>
      <c r="K25" s="28" t="s">
        <v>15</v>
      </c>
      <c r="L25" s="26"/>
      <c r="M25" s="24"/>
    </row>
    <row r="26" spans="1:13">
      <c r="A26" s="325" t="s">
        <v>16</v>
      </c>
      <c r="B26" s="325"/>
      <c r="C26" s="325"/>
      <c r="D26" s="325"/>
      <c r="E26" s="325"/>
      <c r="F26" s="325"/>
      <c r="G26" s="325"/>
      <c r="H26" s="325"/>
      <c r="I26" s="325"/>
      <c r="K26" s="28" t="s">
        <v>17</v>
      </c>
      <c r="L26" s="30" t="s">
        <v>18</v>
      </c>
      <c r="M26" s="24"/>
    </row>
    <row r="27" spans="1:13">
      <c r="A27" s="325" t="s">
        <v>234</v>
      </c>
      <c r="B27" s="325"/>
      <c r="C27" s="325"/>
      <c r="D27" s="325"/>
      <c r="E27" s="325"/>
      <c r="F27" s="325"/>
      <c r="G27" s="325"/>
      <c r="H27" s="325"/>
      <c r="I27" s="325"/>
      <c r="J27" s="285" t="s">
        <v>20</v>
      </c>
      <c r="K27" s="101" t="s">
        <v>235</v>
      </c>
      <c r="L27" s="26"/>
      <c r="M27" s="24"/>
    </row>
    <row r="28" spans="1:13">
      <c r="F28" s="29"/>
      <c r="G28" s="31" t="s">
        <v>21</v>
      </c>
      <c r="H28" s="92" t="s">
        <v>231</v>
      </c>
      <c r="I28" s="93"/>
      <c r="J28" s="32"/>
      <c r="K28" s="26"/>
      <c r="L28" s="26"/>
      <c r="M28" s="24"/>
    </row>
    <row r="29" spans="1:13">
      <c r="F29" s="29"/>
      <c r="G29" s="318" t="s">
        <v>22</v>
      </c>
      <c r="H29" s="318"/>
      <c r="I29" s="102" t="s">
        <v>23</v>
      </c>
      <c r="J29" s="33" t="s">
        <v>24</v>
      </c>
      <c r="K29" s="26" t="s">
        <v>25</v>
      </c>
      <c r="L29" s="26" t="s">
        <v>23</v>
      </c>
      <c r="M29" s="24"/>
    </row>
    <row r="30" spans="1:13">
      <c r="A30" s="342" t="s">
        <v>232</v>
      </c>
      <c r="B30" s="342"/>
      <c r="C30" s="342"/>
      <c r="D30" s="342"/>
      <c r="E30" s="342"/>
      <c r="F30" s="342"/>
      <c r="G30" s="342"/>
      <c r="H30" s="342"/>
      <c r="I30" s="342"/>
      <c r="J30" s="34"/>
      <c r="K30" s="34"/>
      <c r="L30" s="35" t="s">
        <v>26</v>
      </c>
      <c r="M30" s="36"/>
    </row>
    <row r="31" spans="1:13" ht="27" customHeight="1">
      <c r="A31" s="326" t="s">
        <v>27</v>
      </c>
      <c r="B31" s="327"/>
      <c r="C31" s="327"/>
      <c r="D31" s="327"/>
      <c r="E31" s="327"/>
      <c r="F31" s="327"/>
      <c r="G31" s="330" t="s">
        <v>28</v>
      </c>
      <c r="H31" s="332" t="s">
        <v>29</v>
      </c>
      <c r="I31" s="334" t="s">
        <v>30</v>
      </c>
      <c r="J31" s="335"/>
      <c r="K31" s="336" t="s">
        <v>31</v>
      </c>
      <c r="L31" s="338" t="s">
        <v>32</v>
      </c>
      <c r="M31" s="36"/>
    </row>
    <row r="32" spans="1:13" ht="58.5" customHeight="1">
      <c r="A32" s="328"/>
      <c r="B32" s="329"/>
      <c r="C32" s="329"/>
      <c r="D32" s="329"/>
      <c r="E32" s="329"/>
      <c r="F32" s="329"/>
      <c r="G32" s="331"/>
      <c r="H32" s="333"/>
      <c r="I32" s="37" t="s">
        <v>33</v>
      </c>
      <c r="J32" s="38" t="s">
        <v>34</v>
      </c>
      <c r="K32" s="337"/>
      <c r="L32" s="339"/>
    </row>
    <row r="33" spans="1:15">
      <c r="A33" s="314" t="s">
        <v>35</v>
      </c>
      <c r="B33" s="315"/>
      <c r="C33" s="315"/>
      <c r="D33" s="315"/>
      <c r="E33" s="315"/>
      <c r="F33" s="316"/>
      <c r="G33" s="6">
        <v>2</v>
      </c>
      <c r="H33" s="7">
        <v>3</v>
      </c>
      <c r="I33" s="8" t="s">
        <v>36</v>
      </c>
      <c r="J33" s="9" t="s">
        <v>37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38</v>
      </c>
      <c r="H34" s="6">
        <v>1</v>
      </c>
      <c r="I34" s="103">
        <f>SUM(I35+I46+I65+I86+I93+I113+I139+I158+I168)</f>
        <v>285700</v>
      </c>
      <c r="J34" s="103">
        <f>SUM(J35+J46+J65+J86+J93+J113+J139+J158+J168)</f>
        <v>216600</v>
      </c>
      <c r="K34" s="104">
        <f>SUM(K35+K46+K65+K86+K93+K113+K139+K158+K168)</f>
        <v>183607.06</v>
      </c>
      <c r="L34" s="103">
        <f>SUM(L35+L46+L65+L86+L93+L113+L139+L158+L168)</f>
        <v>181427.02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39</v>
      </c>
      <c r="H35" s="6">
        <v>2</v>
      </c>
      <c r="I35" s="103">
        <f>SUM(I36+I42)</f>
        <v>217500</v>
      </c>
      <c r="J35" s="103">
        <f>SUM(J36+J42)</f>
        <v>163200</v>
      </c>
      <c r="K35" s="105">
        <f>SUM(K36+K42)</f>
        <v>145848.58000000002</v>
      </c>
      <c r="L35" s="106">
        <f>SUM(L36+L42)</f>
        <v>143668.54</v>
      </c>
      <c r="M35"/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40</v>
      </c>
      <c r="H36" s="6">
        <v>3</v>
      </c>
      <c r="I36" s="103">
        <f>SUM(I37)</f>
        <v>214100</v>
      </c>
      <c r="J36" s="103">
        <f>SUM(J37)</f>
        <v>160600</v>
      </c>
      <c r="K36" s="104">
        <f>SUM(K37)</f>
        <v>143690.39000000001</v>
      </c>
      <c r="L36" s="103">
        <f>SUM(L37)</f>
        <v>141510.35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40</v>
      </c>
      <c r="H37" s="6">
        <v>4</v>
      </c>
      <c r="I37" s="103">
        <f>SUM(I38+I40)</f>
        <v>214100</v>
      </c>
      <c r="J37" s="103">
        <f t="shared" ref="J37:L38" si="0">SUM(J38)</f>
        <v>160600</v>
      </c>
      <c r="K37" s="103">
        <f t="shared" si="0"/>
        <v>143690.39000000001</v>
      </c>
      <c r="L37" s="103">
        <f t="shared" si="0"/>
        <v>141510.35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41</v>
      </c>
      <c r="H38" s="6">
        <v>5</v>
      </c>
      <c r="I38" s="104">
        <f>SUM(I39)</f>
        <v>214100</v>
      </c>
      <c r="J38" s="104">
        <f t="shared" si="0"/>
        <v>160600</v>
      </c>
      <c r="K38" s="104">
        <f t="shared" si="0"/>
        <v>143690.39000000001</v>
      </c>
      <c r="L38" s="104">
        <f t="shared" si="0"/>
        <v>141510.35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41</v>
      </c>
      <c r="H39" s="6">
        <v>6</v>
      </c>
      <c r="I39" s="107">
        <v>214100</v>
      </c>
      <c r="J39" s="108">
        <v>160600</v>
      </c>
      <c r="K39" s="108">
        <v>143690.39000000001</v>
      </c>
      <c r="L39" s="108">
        <v>141510.35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42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42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43</v>
      </c>
      <c r="H42" s="6">
        <v>9</v>
      </c>
      <c r="I42" s="104">
        <f t="shared" ref="I42:L44" si="1">I43</f>
        <v>3400</v>
      </c>
      <c r="J42" s="103">
        <f t="shared" si="1"/>
        <v>2600</v>
      </c>
      <c r="K42" s="104">
        <f t="shared" si="1"/>
        <v>2158.19</v>
      </c>
      <c r="L42" s="103">
        <f t="shared" si="1"/>
        <v>2158.19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43</v>
      </c>
      <c r="H43" s="6">
        <v>10</v>
      </c>
      <c r="I43" s="104">
        <f t="shared" si="1"/>
        <v>3400</v>
      </c>
      <c r="J43" s="103">
        <f t="shared" si="1"/>
        <v>2600</v>
      </c>
      <c r="K43" s="103">
        <f t="shared" si="1"/>
        <v>2158.19</v>
      </c>
      <c r="L43" s="103">
        <f t="shared" si="1"/>
        <v>2158.19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43</v>
      </c>
      <c r="H44" s="6">
        <v>11</v>
      </c>
      <c r="I44" s="103">
        <f t="shared" si="1"/>
        <v>3400</v>
      </c>
      <c r="J44" s="103">
        <f t="shared" si="1"/>
        <v>2600</v>
      </c>
      <c r="K44" s="103">
        <f t="shared" si="1"/>
        <v>2158.19</v>
      </c>
      <c r="L44" s="103">
        <f t="shared" si="1"/>
        <v>2158.19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43</v>
      </c>
      <c r="H45" s="6">
        <v>12</v>
      </c>
      <c r="I45" s="109">
        <v>3400</v>
      </c>
      <c r="J45" s="108">
        <v>2600</v>
      </c>
      <c r="K45" s="108">
        <v>2158.19</v>
      </c>
      <c r="L45" s="108">
        <v>2158.19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44</v>
      </c>
      <c r="H46" s="6">
        <v>13</v>
      </c>
      <c r="I46" s="110">
        <f t="shared" ref="I46:L48" si="2">I47</f>
        <v>58400</v>
      </c>
      <c r="J46" s="111">
        <f t="shared" si="2"/>
        <v>46100</v>
      </c>
      <c r="K46" s="110">
        <f t="shared" si="2"/>
        <v>34091.99</v>
      </c>
      <c r="L46" s="110">
        <f t="shared" si="2"/>
        <v>34091.99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44</v>
      </c>
      <c r="H47" s="6">
        <v>14</v>
      </c>
      <c r="I47" s="103">
        <f t="shared" si="2"/>
        <v>58400</v>
      </c>
      <c r="J47" s="104">
        <f t="shared" si="2"/>
        <v>46100</v>
      </c>
      <c r="K47" s="103">
        <f t="shared" si="2"/>
        <v>34091.99</v>
      </c>
      <c r="L47" s="104">
        <f t="shared" si="2"/>
        <v>34091.99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44</v>
      </c>
      <c r="H48" s="6">
        <v>15</v>
      </c>
      <c r="I48" s="103">
        <f t="shared" si="2"/>
        <v>58400</v>
      </c>
      <c r="J48" s="104">
        <f t="shared" si="2"/>
        <v>46100</v>
      </c>
      <c r="K48" s="106">
        <f t="shared" si="2"/>
        <v>34091.99</v>
      </c>
      <c r="L48" s="106">
        <f t="shared" si="2"/>
        <v>34091.99</v>
      </c>
    </row>
    <row r="49" spans="1:13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44</v>
      </c>
      <c r="H49" s="6">
        <v>16</v>
      </c>
      <c r="I49" s="112">
        <f>SUM(I50:I64)</f>
        <v>58400</v>
      </c>
      <c r="J49" s="112">
        <f>SUM(J50:J64)</f>
        <v>46100</v>
      </c>
      <c r="K49" s="113">
        <f>SUM(K50:K64)</f>
        <v>34091.99</v>
      </c>
      <c r="L49" s="113">
        <f>SUM(L50:L64)</f>
        <v>34091.99</v>
      </c>
    </row>
    <row r="50" spans="1:13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45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3" ht="25.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46</v>
      </c>
      <c r="H51" s="6">
        <v>18</v>
      </c>
      <c r="I51" s="108">
        <v>200</v>
      </c>
      <c r="J51" s="108">
        <v>200</v>
      </c>
      <c r="K51" s="108">
        <v>0</v>
      </c>
      <c r="L51" s="108">
        <v>0</v>
      </c>
      <c r="M51"/>
    </row>
    <row r="52" spans="1:13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47</v>
      </c>
      <c r="H52" s="6">
        <v>19</v>
      </c>
      <c r="I52" s="108">
        <v>900</v>
      </c>
      <c r="J52" s="108">
        <v>700</v>
      </c>
      <c r="K52" s="108">
        <v>333.92</v>
      </c>
      <c r="L52" s="108">
        <v>333.92</v>
      </c>
      <c r="M52"/>
    </row>
    <row r="53" spans="1:13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48</v>
      </c>
      <c r="H53" s="6">
        <v>20</v>
      </c>
      <c r="I53" s="108">
        <v>2500</v>
      </c>
      <c r="J53" s="108">
        <v>1800</v>
      </c>
      <c r="K53" s="108">
        <v>412.3</v>
      </c>
      <c r="L53" s="108">
        <v>412.3</v>
      </c>
      <c r="M53"/>
    </row>
    <row r="54" spans="1:13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49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  <c r="M54"/>
    </row>
    <row r="55" spans="1:13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50</v>
      </c>
      <c r="H55" s="6">
        <v>22</v>
      </c>
      <c r="I55" s="109">
        <v>500</v>
      </c>
      <c r="J55" s="108">
        <v>400</v>
      </c>
      <c r="K55" s="108">
        <v>0</v>
      </c>
      <c r="L55" s="108">
        <v>0</v>
      </c>
    </row>
    <row r="56" spans="1:13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51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  <c r="M56"/>
    </row>
    <row r="57" spans="1:13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52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  <c r="M57"/>
    </row>
    <row r="58" spans="1:13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53</v>
      </c>
      <c r="H58" s="6">
        <v>25</v>
      </c>
      <c r="I58" s="109">
        <v>300</v>
      </c>
      <c r="J58" s="108">
        <v>300</v>
      </c>
      <c r="K58" s="108">
        <v>0</v>
      </c>
      <c r="L58" s="108">
        <v>0</v>
      </c>
      <c r="M58"/>
    </row>
    <row r="59" spans="1:13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54</v>
      </c>
      <c r="H59" s="6">
        <v>26</v>
      </c>
      <c r="I59" s="109">
        <v>600</v>
      </c>
      <c r="J59" s="108">
        <v>500</v>
      </c>
      <c r="K59" s="108">
        <v>0</v>
      </c>
      <c r="L59" s="108">
        <v>0</v>
      </c>
    </row>
    <row r="60" spans="1:13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55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  <c r="M60"/>
    </row>
    <row r="61" spans="1:13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56</v>
      </c>
      <c r="H61" s="6">
        <v>28</v>
      </c>
      <c r="I61" s="109">
        <v>11700</v>
      </c>
      <c r="J61" s="108">
        <v>11400</v>
      </c>
      <c r="K61" s="108">
        <v>3663.82</v>
      </c>
      <c r="L61" s="108">
        <v>3663.82</v>
      </c>
    </row>
    <row r="62" spans="1:13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57</v>
      </c>
      <c r="H62" s="6">
        <v>29</v>
      </c>
      <c r="I62" s="109">
        <v>700</v>
      </c>
      <c r="J62" s="108">
        <v>600</v>
      </c>
      <c r="K62" s="108">
        <v>387.29</v>
      </c>
      <c r="L62" s="108">
        <v>387.29</v>
      </c>
      <c r="M62"/>
    </row>
    <row r="63" spans="1:13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58</v>
      </c>
      <c r="H63" s="6">
        <v>30</v>
      </c>
      <c r="I63" s="109">
        <v>300</v>
      </c>
      <c r="J63" s="108">
        <v>200</v>
      </c>
      <c r="K63" s="108">
        <v>0</v>
      </c>
      <c r="L63" s="108">
        <v>0</v>
      </c>
    </row>
    <row r="64" spans="1:13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59</v>
      </c>
      <c r="H64" s="6">
        <v>31</v>
      </c>
      <c r="I64" s="109">
        <v>40700</v>
      </c>
      <c r="J64" s="108">
        <v>30000</v>
      </c>
      <c r="K64" s="108">
        <v>29294.66</v>
      </c>
      <c r="L64" s="108">
        <v>29294.66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60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61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62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62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63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64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  <c r="M70"/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65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66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  <c r="M72"/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66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  <c r="M73"/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63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64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  <c r="M75"/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65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67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  <c r="M77"/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68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  <c r="M78"/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69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70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71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72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72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72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72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73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74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74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74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75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76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77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78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79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79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79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80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  <c r="M97"/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81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  <c r="M98"/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82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82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82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83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  <c r="M102"/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84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  <c r="M103"/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85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  <c r="M104"/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86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  <c r="M105"/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86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  <c r="M106"/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86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  <c r="M107"/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87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M108"/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88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  <c r="M109"/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88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  <c r="M110"/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88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  <c r="M111"/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89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3" hidden="1">
      <c r="A113" s="73">
        <v>2</v>
      </c>
      <c r="B113" s="39">
        <v>6</v>
      </c>
      <c r="C113" s="40"/>
      <c r="D113" s="41"/>
      <c r="E113" s="39"/>
      <c r="F113" s="75"/>
      <c r="G113" s="78" t="s">
        <v>90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3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91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3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91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3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91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3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92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3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93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3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94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  <c r="M119"/>
    </row>
    <row r="120" spans="1:13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94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  <c r="M120"/>
    </row>
    <row r="121" spans="1:13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94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  <c r="M121"/>
    </row>
    <row r="122" spans="1:13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94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  <c r="M122"/>
    </row>
    <row r="123" spans="1:13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95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  <c r="M123"/>
    </row>
    <row r="124" spans="1:13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95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  <c r="M124"/>
    </row>
    <row r="125" spans="1:13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95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  <c r="M125"/>
    </row>
    <row r="126" spans="1:13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95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  <c r="M126"/>
    </row>
    <row r="127" spans="1:13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96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  <c r="M127"/>
    </row>
    <row r="128" spans="1:13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96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  <c r="M128"/>
    </row>
    <row r="129" spans="1:13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96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  <c r="M129"/>
    </row>
    <row r="130" spans="1:13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96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  <c r="M130"/>
    </row>
    <row r="131" spans="1:13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97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  <c r="M131"/>
    </row>
    <row r="132" spans="1:13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97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  <c r="M132"/>
    </row>
    <row r="133" spans="1:13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97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  <c r="M133"/>
    </row>
    <row r="134" spans="1:13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98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  <c r="M134"/>
    </row>
    <row r="135" spans="1:13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99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  <c r="M135"/>
    </row>
    <row r="136" spans="1:13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99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  <c r="M136"/>
    </row>
    <row r="137" spans="1:13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99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  <c r="M137"/>
    </row>
    <row r="138" spans="1:13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99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  <c r="M138"/>
    </row>
    <row r="139" spans="1:13">
      <c r="A139" s="73">
        <v>2</v>
      </c>
      <c r="B139" s="39">
        <v>7</v>
      </c>
      <c r="C139" s="39"/>
      <c r="D139" s="40"/>
      <c r="E139" s="40"/>
      <c r="F139" s="42"/>
      <c r="G139" s="41" t="s">
        <v>100</v>
      </c>
      <c r="H139" s="80">
        <v>106</v>
      </c>
      <c r="I139" s="104">
        <f>SUM(I140+I145+I153)</f>
        <v>9800</v>
      </c>
      <c r="J139" s="115">
        <f>SUM(J140+J145+J153)</f>
        <v>7300</v>
      </c>
      <c r="K139" s="104">
        <f>SUM(K140+K145+K153)</f>
        <v>3666.49</v>
      </c>
      <c r="L139" s="103">
        <f>SUM(L140+L145+L153)</f>
        <v>3666.49</v>
      </c>
    </row>
    <row r="140" spans="1:13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101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3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101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3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101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3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102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3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103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3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104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  <c r="M145"/>
    </row>
    <row r="146" spans="1:13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105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  <c r="M146"/>
    </row>
    <row r="147" spans="1:13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105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  <c r="M147"/>
    </row>
    <row r="148" spans="1:13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106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3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107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3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108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3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108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3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108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3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109</v>
      </c>
      <c r="H153" s="80">
        <v>120</v>
      </c>
      <c r="I153" s="104">
        <f t="shared" ref="I153:L154" si="15">I154</f>
        <v>9800</v>
      </c>
      <c r="J153" s="115">
        <f t="shared" si="15"/>
        <v>7300</v>
      </c>
      <c r="K153" s="104">
        <f t="shared" si="15"/>
        <v>3666.49</v>
      </c>
      <c r="L153" s="103">
        <f t="shared" si="15"/>
        <v>3666.49</v>
      </c>
    </row>
    <row r="154" spans="1:13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109</v>
      </c>
      <c r="H154" s="80">
        <v>121</v>
      </c>
      <c r="I154" s="113">
        <f t="shared" si="15"/>
        <v>9800</v>
      </c>
      <c r="J154" s="121">
        <f t="shared" si="15"/>
        <v>7300</v>
      </c>
      <c r="K154" s="113">
        <f t="shared" si="15"/>
        <v>3666.49</v>
      </c>
      <c r="L154" s="112">
        <f t="shared" si="15"/>
        <v>3666.49</v>
      </c>
    </row>
    <row r="155" spans="1:13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109</v>
      </c>
      <c r="H155" s="80">
        <v>122</v>
      </c>
      <c r="I155" s="104">
        <f>SUM(I156:I157)</f>
        <v>9800</v>
      </c>
      <c r="J155" s="115">
        <f>SUM(J156:J157)</f>
        <v>7300</v>
      </c>
      <c r="K155" s="104">
        <f>SUM(K156:K157)</f>
        <v>3666.49</v>
      </c>
      <c r="L155" s="103">
        <f>SUM(L156:L157)</f>
        <v>3666.49</v>
      </c>
    </row>
    <row r="156" spans="1:13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110</v>
      </c>
      <c r="H156" s="80">
        <v>123</v>
      </c>
      <c r="I156" s="123">
        <v>9800</v>
      </c>
      <c r="J156" s="123">
        <v>7300</v>
      </c>
      <c r="K156" s="123">
        <v>3666.49</v>
      </c>
      <c r="L156" s="123">
        <v>3666.49</v>
      </c>
    </row>
    <row r="157" spans="1:13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111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3" hidden="1">
      <c r="A158" s="73">
        <v>2</v>
      </c>
      <c r="B158" s="73">
        <v>8</v>
      </c>
      <c r="C158" s="39"/>
      <c r="D158" s="56"/>
      <c r="E158" s="44"/>
      <c r="F158" s="82"/>
      <c r="G158" s="49" t="s">
        <v>112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3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112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3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113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113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114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115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  <c r="M163"/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116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117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117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117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118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  <c r="M168"/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119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119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  <c r="M170"/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119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  <c r="M171"/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119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  <c r="M172"/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120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  <c r="M173"/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121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  <c r="M174"/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121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  <c r="M175"/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122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  <c r="M176"/>
    </row>
    <row r="177" spans="1:13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123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  <c r="M177"/>
    </row>
    <row r="178" spans="1:13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124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  <c r="M178"/>
    </row>
    <row r="179" spans="1:13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125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  <c r="M179"/>
    </row>
    <row r="180" spans="1:13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126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  <c r="M180"/>
    </row>
    <row r="181" spans="1:13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127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  <c r="M181"/>
    </row>
    <row r="182" spans="1:13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128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  <c r="M182"/>
    </row>
    <row r="183" spans="1:13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129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  <c r="M183"/>
    </row>
    <row r="184" spans="1:13" ht="76.5" hidden="1" customHeight="1">
      <c r="A184" s="39">
        <v>3</v>
      </c>
      <c r="B184" s="41"/>
      <c r="C184" s="39"/>
      <c r="D184" s="40"/>
      <c r="E184" s="40"/>
      <c r="F184" s="42"/>
      <c r="G184" s="78" t="s">
        <v>130</v>
      </c>
      <c r="H184" s="80">
        <v>151</v>
      </c>
      <c r="I184" s="103">
        <f>SUM(I185+I238+I303)</f>
        <v>0</v>
      </c>
      <c r="J184" s="115">
        <f>SUM(J185+J238+J303)</f>
        <v>0</v>
      </c>
      <c r="K184" s="104">
        <f>SUM(K185+K238+K303)</f>
        <v>0</v>
      </c>
      <c r="L184" s="103">
        <f>SUM(L185+L238+L303)</f>
        <v>0</v>
      </c>
      <c r="M184"/>
    </row>
    <row r="185" spans="1:13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131</v>
      </c>
      <c r="H185" s="80">
        <v>152</v>
      </c>
      <c r="I185" s="103">
        <f>SUM(I186+I209+I216+I228+I232)</f>
        <v>0</v>
      </c>
      <c r="J185" s="110">
        <f>SUM(J186+J209+J216+J228+J232)</f>
        <v>0</v>
      </c>
      <c r="K185" s="110">
        <f>SUM(K186+K209+K216+K228+K232)</f>
        <v>0</v>
      </c>
      <c r="L185" s="110">
        <f>SUM(L186+L209+L216+L228+L232)</f>
        <v>0</v>
      </c>
      <c r="M185"/>
    </row>
    <row r="186" spans="1:13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132</v>
      </c>
      <c r="H186" s="80">
        <v>153</v>
      </c>
      <c r="I186" s="110">
        <f>SUM(I187+I190+I195+I201+I206)</f>
        <v>0</v>
      </c>
      <c r="J186" s="115">
        <f>SUM(J187+J190+J195+J201+J206)</f>
        <v>0</v>
      </c>
      <c r="K186" s="104">
        <f>SUM(K187+K190+K195+K201+K206)</f>
        <v>0</v>
      </c>
      <c r="L186" s="103">
        <f>SUM(L187+L190+L195+L201+L206)</f>
        <v>0</v>
      </c>
      <c r="M186"/>
    </row>
    <row r="187" spans="1:13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133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3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133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3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133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3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134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3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134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3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135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3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136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3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137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  <c r="M194"/>
    </row>
    <row r="195" spans="1:13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138</v>
      </c>
      <c r="H195" s="80">
        <v>162</v>
      </c>
      <c r="I195" s="103">
        <f>I196</f>
        <v>0</v>
      </c>
      <c r="J195" s="115">
        <f>J196</f>
        <v>0</v>
      </c>
      <c r="K195" s="104">
        <f>K196</f>
        <v>0</v>
      </c>
      <c r="L195" s="103">
        <f>L196</f>
        <v>0</v>
      </c>
    </row>
    <row r="196" spans="1:13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138</v>
      </c>
      <c r="H196" s="80">
        <v>163</v>
      </c>
      <c r="I196" s="103">
        <f>SUM(I197:I200)</f>
        <v>0</v>
      </c>
      <c r="J196" s="103">
        <f>SUM(J197:J200)</f>
        <v>0</v>
      </c>
      <c r="K196" s="103">
        <f>SUM(K197:K200)</f>
        <v>0</v>
      </c>
      <c r="L196" s="103">
        <f>SUM(L197:L200)</f>
        <v>0</v>
      </c>
    </row>
    <row r="197" spans="1:13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139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3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140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3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141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3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142</v>
      </c>
      <c r="H200" s="80">
        <v>167</v>
      </c>
      <c r="I200" s="128">
        <v>0</v>
      </c>
      <c r="J200" s="129">
        <v>0</v>
      </c>
      <c r="K200" s="109">
        <v>0</v>
      </c>
      <c r="L200" s="109">
        <v>0</v>
      </c>
      <c r="M200"/>
    </row>
    <row r="201" spans="1:13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143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3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143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3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144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3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145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  <c r="M204"/>
    </row>
    <row r="205" spans="1:13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146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3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147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  <c r="M206"/>
    </row>
    <row r="207" spans="1:13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147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  <c r="M207"/>
    </row>
    <row r="208" spans="1:13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147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  <c r="M208"/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148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  <c r="M209"/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148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  <c r="M210"/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148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  <c r="M211"/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149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  <c r="M212"/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150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151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  <c r="M214"/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152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153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154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  <c r="M217"/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154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  <c r="M218"/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154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  <c r="M219"/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155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155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156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157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  <c r="M223"/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158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3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159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  <c r="M225"/>
    </row>
    <row r="226" spans="1:13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160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3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155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3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161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  <c r="M228"/>
    </row>
    <row r="229" spans="1:13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161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  <c r="M229"/>
    </row>
    <row r="230" spans="1:13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162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  <c r="M230"/>
    </row>
    <row r="231" spans="1:13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162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  <c r="M231"/>
    </row>
    <row r="232" spans="1:13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163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  <c r="M232"/>
    </row>
    <row r="233" spans="1:13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163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  <c r="M233"/>
    </row>
    <row r="234" spans="1:13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163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  <c r="M234"/>
    </row>
    <row r="235" spans="1:13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164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3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165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3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166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  <c r="M237"/>
    </row>
    <row r="238" spans="1:13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167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  <c r="M238"/>
    </row>
    <row r="239" spans="1:13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168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  <c r="M239"/>
    </row>
    <row r="240" spans="1:13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169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3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170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3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170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3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171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3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172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3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173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3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174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3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175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3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176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3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177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3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177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3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178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  <c r="M251"/>
    </row>
    <row r="252" spans="1:13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179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  <c r="M252"/>
    </row>
    <row r="253" spans="1:13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180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  <c r="M253"/>
    </row>
    <row r="254" spans="1:13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180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  <c r="M254"/>
    </row>
    <row r="255" spans="1:13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181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  <c r="M255"/>
    </row>
    <row r="256" spans="1:13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182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  <c r="M256"/>
    </row>
    <row r="257" spans="1:13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183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3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183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3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184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  <c r="M259"/>
    </row>
    <row r="260" spans="1:13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185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  <c r="M260"/>
    </row>
    <row r="261" spans="1:13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186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3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186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3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186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3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187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3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187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3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187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3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188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3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188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3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189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  <c r="M269"/>
    </row>
    <row r="270" spans="1:13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190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  <c r="M270"/>
    </row>
    <row r="271" spans="1:13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191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  <c r="M271"/>
    </row>
    <row r="272" spans="1:13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192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3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170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3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170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3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193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3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172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3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173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3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174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3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175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3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194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3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195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  <c r="M281"/>
    </row>
    <row r="282" spans="1:13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195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  <c r="M282"/>
    </row>
    <row r="283" spans="1:13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196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  <c r="M283"/>
    </row>
    <row r="284" spans="1:13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197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  <c r="M284"/>
    </row>
    <row r="285" spans="1:13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198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  <c r="M285"/>
    </row>
    <row r="286" spans="1:13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198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  <c r="M286"/>
    </row>
    <row r="287" spans="1:13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199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  <c r="M287"/>
    </row>
    <row r="288" spans="1:13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200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  <c r="M288"/>
    </row>
    <row r="289" spans="1:13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201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3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201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3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202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  <c r="M291"/>
    </row>
    <row r="292" spans="1:13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203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  <c r="M292"/>
    </row>
    <row r="293" spans="1:13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204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3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204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3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204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3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187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3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187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3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187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3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188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3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188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3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189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  <c r="M301"/>
    </row>
    <row r="302" spans="1:13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190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  <c r="M302"/>
    </row>
    <row r="303" spans="1:13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205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  <c r="M303"/>
    </row>
    <row r="304" spans="1:13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206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  <c r="M304"/>
    </row>
    <row r="305" spans="1:13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192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3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170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3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170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3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193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3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172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3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173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3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174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3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175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3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194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3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207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3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207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3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208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  <c r="M316"/>
    </row>
    <row r="317" spans="1:13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209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3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210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  <c r="M318"/>
    </row>
    <row r="319" spans="1:13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210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  <c r="M319"/>
    </row>
    <row r="320" spans="1:13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211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  <c r="M320"/>
    </row>
    <row r="321" spans="1:13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212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  <c r="M321"/>
    </row>
    <row r="322" spans="1:13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213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3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213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3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214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3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215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3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216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3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216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3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217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3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187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3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187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3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187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3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218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3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218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3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219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  <c r="M334"/>
    </row>
    <row r="335" spans="1:13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220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  <c r="M335"/>
    </row>
    <row r="336" spans="1:13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221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  <c r="M336"/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169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169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170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193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172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173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174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175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194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207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207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208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  <c r="M348"/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209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210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  <c r="M350"/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210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  <c r="M351"/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211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  <c r="M352"/>
    </row>
    <row r="353" spans="1:13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212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  <c r="M353"/>
    </row>
    <row r="354" spans="1:13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213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3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213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3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214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3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222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3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216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3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216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3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216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3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187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3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187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3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187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3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218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3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218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3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219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  <c r="M366"/>
    </row>
    <row r="367" spans="1:13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220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  <c r="M367"/>
    </row>
    <row r="368" spans="1:13">
      <c r="A368" s="92"/>
      <c r="B368" s="92"/>
      <c r="C368" s="93"/>
      <c r="D368" s="94"/>
      <c r="E368" s="95"/>
      <c r="F368" s="96"/>
      <c r="G368" s="97" t="s">
        <v>223</v>
      </c>
      <c r="H368" s="80">
        <v>335</v>
      </c>
      <c r="I368" s="118">
        <f>SUM(I34+I184)</f>
        <v>285700</v>
      </c>
      <c r="J368" s="118">
        <f>SUM(J34+J184)</f>
        <v>216600</v>
      </c>
      <c r="K368" s="118">
        <f>SUM(K34+K184)</f>
        <v>183607.06</v>
      </c>
      <c r="L368" s="118">
        <f>SUM(L34+L184)</f>
        <v>181427.02</v>
      </c>
    </row>
    <row r="369" spans="1:12" ht="3" customHeight="1">
      <c r="G369" s="43"/>
      <c r="H369" s="6"/>
      <c r="I369" s="98"/>
      <c r="J369" s="99"/>
      <c r="K369" s="99"/>
      <c r="L369" s="99"/>
    </row>
    <row r="370" spans="1:12" ht="11.25" customHeight="1">
      <c r="A370" s="288"/>
      <c r="B370" s="288"/>
      <c r="C370" s="288"/>
      <c r="D370" s="340" t="s">
        <v>224</v>
      </c>
      <c r="E370" s="340"/>
      <c r="F370" s="340"/>
      <c r="G370" s="340"/>
      <c r="H370" s="289"/>
      <c r="I370" s="100"/>
      <c r="J370" s="99"/>
      <c r="K370" s="340" t="s">
        <v>225</v>
      </c>
      <c r="L370" s="340"/>
    </row>
    <row r="371" spans="1:12" ht="18.75" customHeight="1">
      <c r="A371" s="136" t="s">
        <v>226</v>
      </c>
      <c r="B371" s="136"/>
      <c r="C371" s="136"/>
      <c r="D371" s="136"/>
      <c r="E371" s="136"/>
      <c r="F371" s="136"/>
      <c r="G371" s="136"/>
      <c r="I371" s="284" t="s">
        <v>227</v>
      </c>
      <c r="K371" s="317" t="s">
        <v>228</v>
      </c>
      <c r="L371" s="317"/>
    </row>
    <row r="372" spans="1:12" ht="3.75" customHeight="1">
      <c r="D372" s="135"/>
      <c r="I372" s="13"/>
      <c r="K372" s="13"/>
      <c r="L372" s="13"/>
    </row>
    <row r="373" spans="1:12" ht="21" customHeight="1">
      <c r="A373" s="288"/>
      <c r="B373" s="288"/>
      <c r="C373" s="288"/>
      <c r="D373" s="343" t="s">
        <v>397</v>
      </c>
      <c r="E373" s="343"/>
      <c r="F373" s="343"/>
      <c r="G373" s="343"/>
      <c r="I373" s="13"/>
      <c r="K373" s="340" t="s">
        <v>229</v>
      </c>
      <c r="L373" s="340"/>
    </row>
    <row r="374" spans="1:12" ht="24.75" customHeight="1">
      <c r="A374" s="341" t="s">
        <v>230</v>
      </c>
      <c r="B374" s="341"/>
      <c r="C374" s="341"/>
      <c r="D374" s="341"/>
      <c r="E374" s="341"/>
      <c r="F374" s="341"/>
      <c r="G374" s="341"/>
      <c r="H374" s="286"/>
      <c r="I374" s="14" t="s">
        <v>227</v>
      </c>
      <c r="K374" s="317" t="s">
        <v>228</v>
      </c>
      <c r="L374" s="317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rintOptions horizontalCentered="1"/>
  <pageMargins left="0" right="0" top="0" bottom="0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122ED-591B-4048-B639-58400EEEAD0A}">
  <sheetPr>
    <pageSetUpPr fitToPage="1"/>
  </sheetPr>
  <dimension ref="A1:S374"/>
  <sheetViews>
    <sheetView workbookViewId="0">
      <selection activeCell="G18" sqref="G18:K18"/>
    </sheetView>
  </sheetViews>
  <sheetFormatPr defaultRowHeight="15"/>
  <cols>
    <col min="1" max="4" width="2" style="29" customWidth="1"/>
    <col min="5" max="5" width="2.140625" style="29" customWidth="1"/>
    <col min="6" max="6" width="3" style="286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287" t="s">
        <v>0</v>
      </c>
      <c r="K1" s="287"/>
      <c r="L1" s="287"/>
      <c r="M1" s="15"/>
      <c r="N1" s="287"/>
      <c r="O1" s="287"/>
    </row>
    <row r="2" spans="1:15">
      <c r="H2" s="2"/>
      <c r="I2" s="17"/>
      <c r="J2" s="287" t="s">
        <v>1</v>
      </c>
      <c r="K2" s="287"/>
      <c r="L2" s="287"/>
      <c r="M2" s="15"/>
      <c r="N2" s="287"/>
      <c r="O2" s="287"/>
    </row>
    <row r="3" spans="1:15">
      <c r="H3" s="18"/>
      <c r="I3" s="2"/>
      <c r="J3" s="287" t="s">
        <v>2</v>
      </c>
      <c r="K3" s="287"/>
      <c r="L3" s="287"/>
      <c r="M3" s="15"/>
      <c r="N3" s="287"/>
      <c r="O3" s="287"/>
    </row>
    <row r="4" spans="1:15">
      <c r="G4" s="3" t="s">
        <v>3</v>
      </c>
      <c r="H4" s="2"/>
      <c r="I4" s="17"/>
      <c r="J4" s="287" t="s">
        <v>4</v>
      </c>
      <c r="K4" s="287"/>
      <c r="L4" s="287"/>
      <c r="M4" s="15"/>
      <c r="N4" s="287"/>
      <c r="O4" s="287"/>
    </row>
    <row r="5" spans="1:15">
      <c r="H5" s="2"/>
      <c r="I5" s="17"/>
      <c r="J5" s="287" t="s">
        <v>5</v>
      </c>
      <c r="K5" s="287"/>
      <c r="L5" s="287"/>
      <c r="M5" s="15"/>
      <c r="N5" s="287"/>
      <c r="O5" s="287"/>
    </row>
    <row r="6" spans="1:15" ht="6" customHeight="1">
      <c r="H6" s="2"/>
      <c r="I6" s="17"/>
      <c r="J6" s="287"/>
      <c r="K6" s="287"/>
      <c r="L6" s="287"/>
      <c r="M6" s="15"/>
      <c r="N6" s="287"/>
      <c r="O6" s="287"/>
    </row>
    <row r="7" spans="1:15" ht="30" customHeight="1">
      <c r="A7" s="311" t="s">
        <v>394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12" t="s">
        <v>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15"/>
    </row>
    <row r="10" spans="1:15">
      <c r="A10" s="313" t="s">
        <v>7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15"/>
    </row>
    <row r="11" spans="1:15" ht="7.5" customHeight="1">
      <c r="A11" s="23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15"/>
    </row>
    <row r="12" spans="1:15" ht="15.75" customHeight="1">
      <c r="A12" s="23"/>
      <c r="B12" s="287"/>
      <c r="C12" s="287"/>
      <c r="D12" s="287"/>
      <c r="E12" s="287"/>
      <c r="F12" s="287"/>
      <c r="G12" s="319" t="s">
        <v>8</v>
      </c>
      <c r="H12" s="319"/>
      <c r="I12" s="319"/>
      <c r="J12" s="319"/>
      <c r="K12" s="319"/>
      <c r="L12" s="287"/>
      <c r="M12" s="15"/>
    </row>
    <row r="13" spans="1:15" ht="15.75" customHeight="1">
      <c r="A13" s="320" t="s">
        <v>395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15"/>
    </row>
    <row r="14" spans="1:15" ht="12" customHeight="1">
      <c r="G14" s="321" t="s">
        <v>396</v>
      </c>
      <c r="H14" s="321"/>
      <c r="I14" s="321"/>
      <c r="J14" s="321"/>
      <c r="K14" s="321"/>
      <c r="M14" s="15"/>
    </row>
    <row r="15" spans="1:15">
      <c r="G15" s="313" t="s">
        <v>9</v>
      </c>
      <c r="H15" s="313"/>
      <c r="I15" s="313"/>
      <c r="J15" s="313"/>
      <c r="K15" s="313"/>
    </row>
    <row r="16" spans="1:15" ht="15.75" customHeight="1">
      <c r="B16" s="320" t="s">
        <v>10</v>
      </c>
      <c r="C16" s="320"/>
      <c r="D16" s="320"/>
      <c r="E16" s="320"/>
      <c r="F16" s="320"/>
      <c r="G16" s="320"/>
      <c r="H16" s="320"/>
      <c r="I16" s="320"/>
      <c r="J16" s="320"/>
      <c r="K16" s="320"/>
      <c r="L16" s="320"/>
    </row>
    <row r="17" spans="1:13" ht="7.5" customHeight="1"/>
    <row r="18" spans="1:13">
      <c r="G18" s="321" t="s">
        <v>403</v>
      </c>
      <c r="H18" s="321"/>
      <c r="I18" s="321"/>
      <c r="J18" s="321"/>
      <c r="K18" s="321"/>
    </row>
    <row r="19" spans="1:13">
      <c r="G19" s="322" t="s">
        <v>11</v>
      </c>
      <c r="H19" s="322"/>
      <c r="I19" s="322"/>
      <c r="J19" s="322"/>
      <c r="K19" s="322"/>
    </row>
    <row r="20" spans="1:13" ht="6.75" customHeight="1">
      <c r="G20" s="287"/>
      <c r="H20" s="287"/>
      <c r="I20" s="287"/>
      <c r="J20" s="287"/>
      <c r="K20" s="287"/>
    </row>
    <row r="21" spans="1:13">
      <c r="B21" s="17"/>
      <c r="C21" s="17"/>
      <c r="D21" s="17"/>
      <c r="E21" s="323" t="s">
        <v>233</v>
      </c>
      <c r="F21" s="323"/>
      <c r="G21" s="323"/>
      <c r="H21" s="323"/>
      <c r="I21" s="323"/>
      <c r="J21" s="323"/>
      <c r="K21" s="323"/>
      <c r="L21" s="17"/>
    </row>
    <row r="22" spans="1:13" ht="15" customHeight="1">
      <c r="A22" s="324" t="s">
        <v>12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287"/>
      <c r="F25" s="283"/>
      <c r="I25" s="27"/>
      <c r="J25" s="27"/>
      <c r="K25" s="28" t="s">
        <v>15</v>
      </c>
      <c r="L25" s="26"/>
      <c r="M25" s="24"/>
    </row>
    <row r="26" spans="1:13">
      <c r="A26" s="325" t="s">
        <v>16</v>
      </c>
      <c r="B26" s="325"/>
      <c r="C26" s="325"/>
      <c r="D26" s="325"/>
      <c r="E26" s="325"/>
      <c r="F26" s="325"/>
      <c r="G26" s="325"/>
      <c r="H26" s="325"/>
      <c r="I26" s="325"/>
      <c r="K26" s="28" t="s">
        <v>17</v>
      </c>
      <c r="L26" s="30" t="s">
        <v>18</v>
      </c>
      <c r="M26" s="24"/>
    </row>
    <row r="27" spans="1:13" ht="43.5" customHeight="1">
      <c r="A27" s="325" t="s">
        <v>236</v>
      </c>
      <c r="B27" s="325"/>
      <c r="C27" s="325"/>
      <c r="D27" s="325"/>
      <c r="E27" s="325"/>
      <c r="F27" s="325"/>
      <c r="G27" s="325"/>
      <c r="H27" s="325"/>
      <c r="I27" s="325"/>
      <c r="J27" s="285" t="s">
        <v>20</v>
      </c>
      <c r="K27" s="101" t="s">
        <v>235</v>
      </c>
      <c r="L27" s="26"/>
      <c r="M27" s="24"/>
    </row>
    <row r="28" spans="1:13">
      <c r="F28" s="29"/>
      <c r="G28" s="31" t="s">
        <v>21</v>
      </c>
      <c r="H28" s="92" t="s">
        <v>231</v>
      </c>
      <c r="I28" s="93"/>
      <c r="J28" s="32"/>
      <c r="K28" s="26"/>
      <c r="L28" s="26"/>
      <c r="M28" s="24"/>
    </row>
    <row r="29" spans="1:13">
      <c r="F29" s="29"/>
      <c r="G29" s="318" t="s">
        <v>22</v>
      </c>
      <c r="H29" s="318"/>
      <c r="I29" s="102" t="s">
        <v>23</v>
      </c>
      <c r="J29" s="33" t="s">
        <v>24</v>
      </c>
      <c r="K29" s="26" t="s">
        <v>25</v>
      </c>
      <c r="L29" s="26" t="s">
        <v>23</v>
      </c>
      <c r="M29" s="24"/>
    </row>
    <row r="30" spans="1:13">
      <c r="A30" s="342" t="s">
        <v>232</v>
      </c>
      <c r="B30" s="342"/>
      <c r="C30" s="342"/>
      <c r="D30" s="342"/>
      <c r="E30" s="342"/>
      <c r="F30" s="342"/>
      <c r="G30" s="342"/>
      <c r="H30" s="342"/>
      <c r="I30" s="342"/>
      <c r="J30" s="34"/>
      <c r="K30" s="34"/>
      <c r="L30" s="35" t="s">
        <v>26</v>
      </c>
      <c r="M30" s="36"/>
    </row>
    <row r="31" spans="1:13" ht="27" customHeight="1">
      <c r="A31" s="326" t="s">
        <v>27</v>
      </c>
      <c r="B31" s="327"/>
      <c r="C31" s="327"/>
      <c r="D31" s="327"/>
      <c r="E31" s="327"/>
      <c r="F31" s="327"/>
      <c r="G31" s="330" t="s">
        <v>28</v>
      </c>
      <c r="H31" s="332" t="s">
        <v>29</v>
      </c>
      <c r="I31" s="334" t="s">
        <v>30</v>
      </c>
      <c r="J31" s="335"/>
      <c r="K31" s="336" t="s">
        <v>31</v>
      </c>
      <c r="L31" s="338" t="s">
        <v>32</v>
      </c>
      <c r="M31" s="36"/>
    </row>
    <row r="32" spans="1:13" ht="58.5" customHeight="1">
      <c r="A32" s="328"/>
      <c r="B32" s="329"/>
      <c r="C32" s="329"/>
      <c r="D32" s="329"/>
      <c r="E32" s="329"/>
      <c r="F32" s="329"/>
      <c r="G32" s="331"/>
      <c r="H32" s="333"/>
      <c r="I32" s="37" t="s">
        <v>33</v>
      </c>
      <c r="J32" s="38" t="s">
        <v>34</v>
      </c>
      <c r="K32" s="337"/>
      <c r="L32" s="339"/>
    </row>
    <row r="33" spans="1:15">
      <c r="A33" s="314" t="s">
        <v>35</v>
      </c>
      <c r="B33" s="315"/>
      <c r="C33" s="315"/>
      <c r="D33" s="315"/>
      <c r="E33" s="315"/>
      <c r="F33" s="316"/>
      <c r="G33" s="6">
        <v>2</v>
      </c>
      <c r="H33" s="7">
        <v>3</v>
      </c>
      <c r="I33" s="8" t="s">
        <v>36</v>
      </c>
      <c r="J33" s="9" t="s">
        <v>37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38</v>
      </c>
      <c r="H34" s="6">
        <v>1</v>
      </c>
      <c r="I34" s="103">
        <f>SUM(I35+I46+I65+I86+I93+I113+I139+I158+I168)</f>
        <v>7000</v>
      </c>
      <c r="J34" s="103">
        <f>SUM(J35+J46+J65+J86+J93+J113+J139+J158+J168)</f>
        <v>7000</v>
      </c>
      <c r="K34" s="104">
        <f>SUM(K35+K46+K65+K86+K93+K113+K139+K158+K168)</f>
        <v>3578.69</v>
      </c>
      <c r="L34" s="103">
        <f>SUM(L35+L46+L65+L86+L93+L113+L139+L158+L168)</f>
        <v>3578.69</v>
      </c>
      <c r="M34" s="43"/>
      <c r="N34" s="43"/>
      <c r="O34" s="43"/>
    </row>
    <row r="35" spans="1:15" ht="17.25" hidden="1" customHeight="1">
      <c r="A35" s="39">
        <v>2</v>
      </c>
      <c r="B35" s="44">
        <v>1</v>
      </c>
      <c r="C35" s="45"/>
      <c r="D35" s="46"/>
      <c r="E35" s="47"/>
      <c r="F35" s="48"/>
      <c r="G35" s="49" t="s">
        <v>39</v>
      </c>
      <c r="H35" s="6">
        <v>2</v>
      </c>
      <c r="I35" s="103">
        <f>SUM(I36+I42)</f>
        <v>0</v>
      </c>
      <c r="J35" s="103">
        <f>SUM(J36+J42)</f>
        <v>0</v>
      </c>
      <c r="K35" s="105">
        <f>SUM(K36+K42)</f>
        <v>0</v>
      </c>
      <c r="L35" s="106">
        <f>SUM(L36+L42)</f>
        <v>0</v>
      </c>
      <c r="M35"/>
    </row>
    <row r="36" spans="1:15" hidden="1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40</v>
      </c>
      <c r="H36" s="6">
        <v>3</v>
      </c>
      <c r="I36" s="103">
        <f>SUM(I37)</f>
        <v>0</v>
      </c>
      <c r="J36" s="103">
        <f>SUM(J37)</f>
        <v>0</v>
      </c>
      <c r="K36" s="104">
        <f>SUM(K37)</f>
        <v>0</v>
      </c>
      <c r="L36" s="103">
        <f>SUM(L37)</f>
        <v>0</v>
      </c>
    </row>
    <row r="37" spans="1:15" hidden="1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40</v>
      </c>
      <c r="H37" s="6">
        <v>4</v>
      </c>
      <c r="I37" s="103">
        <f>SUM(I38+I40)</f>
        <v>0</v>
      </c>
      <c r="J37" s="103">
        <f t="shared" ref="J37:L38" si="0">SUM(J38)</f>
        <v>0</v>
      </c>
      <c r="K37" s="103">
        <f t="shared" si="0"/>
        <v>0</v>
      </c>
      <c r="L37" s="103">
        <f t="shared" si="0"/>
        <v>0</v>
      </c>
    </row>
    <row r="38" spans="1:15" hidden="1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41</v>
      </c>
      <c r="H38" s="6">
        <v>5</v>
      </c>
      <c r="I38" s="104">
        <f>SUM(I39)</f>
        <v>0</v>
      </c>
      <c r="J38" s="104">
        <f t="shared" si="0"/>
        <v>0</v>
      </c>
      <c r="K38" s="104">
        <f t="shared" si="0"/>
        <v>0</v>
      </c>
      <c r="L38" s="104">
        <f t="shared" si="0"/>
        <v>0</v>
      </c>
    </row>
    <row r="39" spans="1:15" hidden="1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41</v>
      </c>
      <c r="H39" s="6">
        <v>6</v>
      </c>
      <c r="I39" s="107">
        <v>0</v>
      </c>
      <c r="J39" s="108">
        <v>0</v>
      </c>
      <c r="K39" s="108">
        <v>0</v>
      </c>
      <c r="L39" s="108">
        <v>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42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42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 hidden="1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43</v>
      </c>
      <c r="H42" s="6">
        <v>9</v>
      </c>
      <c r="I42" s="104">
        <f t="shared" ref="I42:L44" si="1">I43</f>
        <v>0</v>
      </c>
      <c r="J42" s="103">
        <f t="shared" si="1"/>
        <v>0</v>
      </c>
      <c r="K42" s="104">
        <f t="shared" si="1"/>
        <v>0</v>
      </c>
      <c r="L42" s="103">
        <f t="shared" si="1"/>
        <v>0</v>
      </c>
    </row>
    <row r="43" spans="1:15" hidden="1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43</v>
      </c>
      <c r="H43" s="6">
        <v>10</v>
      </c>
      <c r="I43" s="104">
        <f t="shared" si="1"/>
        <v>0</v>
      </c>
      <c r="J43" s="103">
        <f t="shared" si="1"/>
        <v>0</v>
      </c>
      <c r="K43" s="103">
        <f t="shared" si="1"/>
        <v>0</v>
      </c>
      <c r="L43" s="103">
        <f t="shared" si="1"/>
        <v>0</v>
      </c>
    </row>
    <row r="44" spans="1:15" hidden="1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43</v>
      </c>
      <c r="H44" s="6">
        <v>11</v>
      </c>
      <c r="I44" s="103">
        <f t="shared" si="1"/>
        <v>0</v>
      </c>
      <c r="J44" s="103">
        <f t="shared" si="1"/>
        <v>0</v>
      </c>
      <c r="K44" s="103">
        <f t="shared" si="1"/>
        <v>0</v>
      </c>
      <c r="L44" s="103">
        <f t="shared" si="1"/>
        <v>0</v>
      </c>
    </row>
    <row r="45" spans="1:15" hidden="1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43</v>
      </c>
      <c r="H45" s="6">
        <v>12</v>
      </c>
      <c r="I45" s="109">
        <v>0</v>
      </c>
      <c r="J45" s="108">
        <v>0</v>
      </c>
      <c r="K45" s="108">
        <v>0</v>
      </c>
      <c r="L45" s="108">
        <v>0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44</v>
      </c>
      <c r="H46" s="6">
        <v>13</v>
      </c>
      <c r="I46" s="110">
        <f t="shared" ref="I46:L48" si="2">I47</f>
        <v>7000</v>
      </c>
      <c r="J46" s="111">
        <f t="shared" si="2"/>
        <v>7000</v>
      </c>
      <c r="K46" s="110">
        <f t="shared" si="2"/>
        <v>3578.69</v>
      </c>
      <c r="L46" s="110">
        <f t="shared" si="2"/>
        <v>3578.69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44</v>
      </c>
      <c r="H47" s="6">
        <v>14</v>
      </c>
      <c r="I47" s="103">
        <f t="shared" si="2"/>
        <v>7000</v>
      </c>
      <c r="J47" s="104">
        <f t="shared" si="2"/>
        <v>7000</v>
      </c>
      <c r="K47" s="103">
        <f t="shared" si="2"/>
        <v>3578.69</v>
      </c>
      <c r="L47" s="104">
        <f t="shared" si="2"/>
        <v>3578.69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44</v>
      </c>
      <c r="H48" s="6">
        <v>15</v>
      </c>
      <c r="I48" s="103">
        <f t="shared" si="2"/>
        <v>7000</v>
      </c>
      <c r="J48" s="104">
        <f t="shared" si="2"/>
        <v>7000</v>
      </c>
      <c r="K48" s="106">
        <f t="shared" si="2"/>
        <v>3578.69</v>
      </c>
      <c r="L48" s="106">
        <f t="shared" si="2"/>
        <v>3578.69</v>
      </c>
    </row>
    <row r="49" spans="1:13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44</v>
      </c>
      <c r="H49" s="6">
        <v>16</v>
      </c>
      <c r="I49" s="112">
        <f>SUM(I50:I64)</f>
        <v>7000</v>
      </c>
      <c r="J49" s="112">
        <f>SUM(J50:J64)</f>
        <v>7000</v>
      </c>
      <c r="K49" s="113">
        <f>SUM(K50:K64)</f>
        <v>3578.69</v>
      </c>
      <c r="L49" s="113">
        <f>SUM(L50:L64)</f>
        <v>3578.69</v>
      </c>
    </row>
    <row r="50" spans="1:13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45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3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46</v>
      </c>
      <c r="H51" s="6">
        <v>18</v>
      </c>
      <c r="I51" s="108">
        <v>0</v>
      </c>
      <c r="J51" s="108">
        <v>0</v>
      </c>
      <c r="K51" s="108">
        <v>0</v>
      </c>
      <c r="L51" s="108">
        <v>0</v>
      </c>
      <c r="M51"/>
    </row>
    <row r="52" spans="1:13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47</v>
      </c>
      <c r="H52" s="6">
        <v>19</v>
      </c>
      <c r="I52" s="108">
        <v>0</v>
      </c>
      <c r="J52" s="108">
        <v>0</v>
      </c>
      <c r="K52" s="108">
        <v>0</v>
      </c>
      <c r="L52" s="108">
        <v>0</v>
      </c>
      <c r="M52"/>
    </row>
    <row r="53" spans="1:13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48</v>
      </c>
      <c r="H53" s="6">
        <v>20</v>
      </c>
      <c r="I53" s="108">
        <v>0</v>
      </c>
      <c r="J53" s="108">
        <v>0</v>
      </c>
      <c r="K53" s="108">
        <v>0</v>
      </c>
      <c r="L53" s="108">
        <v>0</v>
      </c>
      <c r="M53"/>
    </row>
    <row r="54" spans="1:13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49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  <c r="M54"/>
    </row>
    <row r="55" spans="1:13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50</v>
      </c>
      <c r="H55" s="6">
        <v>22</v>
      </c>
      <c r="I55" s="109">
        <v>0</v>
      </c>
      <c r="J55" s="108">
        <v>0</v>
      </c>
      <c r="K55" s="108">
        <v>0</v>
      </c>
      <c r="L55" s="108">
        <v>0</v>
      </c>
    </row>
    <row r="56" spans="1:13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51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  <c r="M56"/>
    </row>
    <row r="57" spans="1:13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52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  <c r="M57"/>
    </row>
    <row r="58" spans="1:13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53</v>
      </c>
      <c r="H58" s="6">
        <v>25</v>
      </c>
      <c r="I58" s="109">
        <v>0</v>
      </c>
      <c r="J58" s="108">
        <v>0</v>
      </c>
      <c r="K58" s="108">
        <v>0</v>
      </c>
      <c r="L58" s="108">
        <v>0</v>
      </c>
      <c r="M58"/>
    </row>
    <row r="59" spans="1:13" hidden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54</v>
      </c>
      <c r="H59" s="6">
        <v>26</v>
      </c>
      <c r="I59" s="109">
        <v>0</v>
      </c>
      <c r="J59" s="108">
        <v>0</v>
      </c>
      <c r="K59" s="108">
        <v>0</v>
      </c>
      <c r="L59" s="108">
        <v>0</v>
      </c>
    </row>
    <row r="60" spans="1:13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55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  <c r="M60"/>
    </row>
    <row r="61" spans="1:13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56</v>
      </c>
      <c r="H61" s="6">
        <v>28</v>
      </c>
      <c r="I61" s="109">
        <v>0</v>
      </c>
      <c r="J61" s="108">
        <v>0</v>
      </c>
      <c r="K61" s="108">
        <v>0</v>
      </c>
      <c r="L61" s="108">
        <v>0</v>
      </c>
    </row>
    <row r="62" spans="1:13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57</v>
      </c>
      <c r="H62" s="6">
        <v>29</v>
      </c>
      <c r="I62" s="109">
        <v>0</v>
      </c>
      <c r="J62" s="108">
        <v>0</v>
      </c>
      <c r="K62" s="108">
        <v>0</v>
      </c>
      <c r="L62" s="108">
        <v>0</v>
      </c>
      <c r="M62"/>
    </row>
    <row r="63" spans="1:13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58</v>
      </c>
      <c r="H63" s="6">
        <v>30</v>
      </c>
      <c r="I63" s="109">
        <v>0</v>
      </c>
      <c r="J63" s="108">
        <v>0</v>
      </c>
      <c r="K63" s="108">
        <v>0</v>
      </c>
      <c r="L63" s="108">
        <v>0</v>
      </c>
    </row>
    <row r="64" spans="1:13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59</v>
      </c>
      <c r="H64" s="6">
        <v>31</v>
      </c>
      <c r="I64" s="109">
        <v>7000</v>
      </c>
      <c r="J64" s="108">
        <v>7000</v>
      </c>
      <c r="K64" s="108">
        <v>3578.69</v>
      </c>
      <c r="L64" s="108">
        <v>3578.69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60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61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62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62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63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64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  <c r="M70"/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65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66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  <c r="M72"/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66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  <c r="M73"/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63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64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  <c r="M75"/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65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67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  <c r="M77"/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68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  <c r="M78"/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69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70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71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72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72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72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72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73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74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74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74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75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76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77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78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79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79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79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80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  <c r="M97"/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81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  <c r="M98"/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82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82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82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83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  <c r="M102"/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84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  <c r="M103"/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85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  <c r="M104"/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86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  <c r="M105"/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86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  <c r="M106"/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86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  <c r="M107"/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87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M108"/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88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  <c r="M109"/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88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  <c r="M110"/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88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  <c r="M111"/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89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3" hidden="1">
      <c r="A113" s="73">
        <v>2</v>
      </c>
      <c r="B113" s="39">
        <v>6</v>
      </c>
      <c r="C113" s="40"/>
      <c r="D113" s="41"/>
      <c r="E113" s="39"/>
      <c r="F113" s="75"/>
      <c r="G113" s="78" t="s">
        <v>90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3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91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3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91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3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91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3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92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3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93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3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94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  <c r="M119"/>
    </row>
    <row r="120" spans="1:13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94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  <c r="M120"/>
    </row>
    <row r="121" spans="1:13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94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  <c r="M121"/>
    </row>
    <row r="122" spans="1:13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94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  <c r="M122"/>
    </row>
    <row r="123" spans="1:13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95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  <c r="M123"/>
    </row>
    <row r="124" spans="1:13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95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  <c r="M124"/>
    </row>
    <row r="125" spans="1:13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95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  <c r="M125"/>
    </row>
    <row r="126" spans="1:13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95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  <c r="M126"/>
    </row>
    <row r="127" spans="1:13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96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  <c r="M127"/>
    </row>
    <row r="128" spans="1:13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96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  <c r="M128"/>
    </row>
    <row r="129" spans="1:13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96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  <c r="M129"/>
    </row>
    <row r="130" spans="1:13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96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  <c r="M130"/>
    </row>
    <row r="131" spans="1:13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97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  <c r="M131"/>
    </row>
    <row r="132" spans="1:13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97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  <c r="M132"/>
    </row>
    <row r="133" spans="1:13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97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  <c r="M133"/>
    </row>
    <row r="134" spans="1:13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98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  <c r="M134"/>
    </row>
    <row r="135" spans="1:13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99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  <c r="M135"/>
    </row>
    <row r="136" spans="1:13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99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  <c r="M136"/>
    </row>
    <row r="137" spans="1:13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99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  <c r="M137"/>
    </row>
    <row r="138" spans="1:13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99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  <c r="M138"/>
    </row>
    <row r="139" spans="1:13" hidden="1">
      <c r="A139" s="73">
        <v>2</v>
      </c>
      <c r="B139" s="39">
        <v>7</v>
      </c>
      <c r="C139" s="39"/>
      <c r="D139" s="40"/>
      <c r="E139" s="40"/>
      <c r="F139" s="42"/>
      <c r="G139" s="41" t="s">
        <v>100</v>
      </c>
      <c r="H139" s="80">
        <v>106</v>
      </c>
      <c r="I139" s="104">
        <f>SUM(I140+I145+I153)</f>
        <v>0</v>
      </c>
      <c r="J139" s="115">
        <f>SUM(J140+J145+J153)</f>
        <v>0</v>
      </c>
      <c r="K139" s="104">
        <f>SUM(K140+K145+K153)</f>
        <v>0</v>
      </c>
      <c r="L139" s="103">
        <f>SUM(L140+L145+L153)</f>
        <v>0</v>
      </c>
    </row>
    <row r="140" spans="1:13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101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3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101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3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101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3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102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3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103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3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104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  <c r="M145"/>
    </row>
    <row r="146" spans="1:13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105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  <c r="M146"/>
    </row>
    <row r="147" spans="1:13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105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  <c r="M147"/>
    </row>
    <row r="148" spans="1:13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106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3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107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3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108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3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108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3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108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3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109</v>
      </c>
      <c r="H153" s="80">
        <v>120</v>
      </c>
      <c r="I153" s="104">
        <f t="shared" ref="I153:L154" si="15">I154</f>
        <v>0</v>
      </c>
      <c r="J153" s="115">
        <f t="shared" si="15"/>
        <v>0</v>
      </c>
      <c r="K153" s="104">
        <f t="shared" si="15"/>
        <v>0</v>
      </c>
      <c r="L153" s="103">
        <f t="shared" si="15"/>
        <v>0</v>
      </c>
    </row>
    <row r="154" spans="1:13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109</v>
      </c>
      <c r="H154" s="80">
        <v>121</v>
      </c>
      <c r="I154" s="113">
        <f t="shared" si="15"/>
        <v>0</v>
      </c>
      <c r="J154" s="121">
        <f t="shared" si="15"/>
        <v>0</v>
      </c>
      <c r="K154" s="113">
        <f t="shared" si="15"/>
        <v>0</v>
      </c>
      <c r="L154" s="112">
        <f t="shared" si="15"/>
        <v>0</v>
      </c>
    </row>
    <row r="155" spans="1:13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109</v>
      </c>
      <c r="H155" s="80">
        <v>122</v>
      </c>
      <c r="I155" s="104">
        <f>SUM(I156:I157)</f>
        <v>0</v>
      </c>
      <c r="J155" s="115">
        <f>SUM(J156:J157)</f>
        <v>0</v>
      </c>
      <c r="K155" s="104">
        <f>SUM(K156:K157)</f>
        <v>0</v>
      </c>
      <c r="L155" s="103">
        <f>SUM(L156:L157)</f>
        <v>0</v>
      </c>
    </row>
    <row r="156" spans="1:13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110</v>
      </c>
      <c r="H156" s="80">
        <v>123</v>
      </c>
      <c r="I156" s="123">
        <v>0</v>
      </c>
      <c r="J156" s="123">
        <v>0</v>
      </c>
      <c r="K156" s="123">
        <v>0</v>
      </c>
      <c r="L156" s="123">
        <v>0</v>
      </c>
    </row>
    <row r="157" spans="1:13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111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3" hidden="1">
      <c r="A158" s="73">
        <v>2</v>
      </c>
      <c r="B158" s="73">
        <v>8</v>
      </c>
      <c r="C158" s="39"/>
      <c r="D158" s="56"/>
      <c r="E158" s="44"/>
      <c r="F158" s="82"/>
      <c r="G158" s="49" t="s">
        <v>112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3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112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3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113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113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114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115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  <c r="M163"/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116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117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117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117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118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  <c r="M168"/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119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119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  <c r="M170"/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119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  <c r="M171"/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119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  <c r="M172"/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120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  <c r="M173"/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121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  <c r="M174"/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121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  <c r="M175"/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122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  <c r="M176"/>
    </row>
    <row r="177" spans="1:13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123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  <c r="M177"/>
    </row>
    <row r="178" spans="1:13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124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  <c r="M178"/>
    </row>
    <row r="179" spans="1:13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125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  <c r="M179"/>
    </row>
    <row r="180" spans="1:13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126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  <c r="M180"/>
    </row>
    <row r="181" spans="1:13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127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  <c r="M181"/>
    </row>
    <row r="182" spans="1:13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128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  <c r="M182"/>
    </row>
    <row r="183" spans="1:13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129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  <c r="M183"/>
    </row>
    <row r="184" spans="1:13" ht="76.5" customHeight="1">
      <c r="A184" s="39">
        <v>3</v>
      </c>
      <c r="B184" s="41"/>
      <c r="C184" s="39"/>
      <c r="D184" s="40"/>
      <c r="E184" s="40"/>
      <c r="F184" s="42"/>
      <c r="G184" s="78" t="s">
        <v>130</v>
      </c>
      <c r="H184" s="80">
        <v>151</v>
      </c>
      <c r="I184" s="103">
        <f>SUM(I185+I238+I303)</f>
        <v>7400</v>
      </c>
      <c r="J184" s="115">
        <f>SUM(J185+J238+J303)</f>
        <v>7400</v>
      </c>
      <c r="K184" s="104">
        <f>SUM(K185+K238+K303)</f>
        <v>7364.96</v>
      </c>
      <c r="L184" s="103">
        <f>SUM(L185+L238+L303)</f>
        <v>7364.96</v>
      </c>
      <c r="M184"/>
    </row>
    <row r="185" spans="1:13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131</v>
      </c>
      <c r="H185" s="80">
        <v>152</v>
      </c>
      <c r="I185" s="103">
        <f>SUM(I186+I209+I216+I228+I232)</f>
        <v>7400</v>
      </c>
      <c r="J185" s="110">
        <f>SUM(J186+J209+J216+J228+J232)</f>
        <v>7400</v>
      </c>
      <c r="K185" s="110">
        <f>SUM(K186+K209+K216+K228+K232)</f>
        <v>7364.96</v>
      </c>
      <c r="L185" s="110">
        <f>SUM(L186+L209+L216+L228+L232)</f>
        <v>7364.96</v>
      </c>
      <c r="M185"/>
    </row>
    <row r="186" spans="1:13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132</v>
      </c>
      <c r="H186" s="80">
        <v>153</v>
      </c>
      <c r="I186" s="110">
        <f>SUM(I187+I190+I195+I201+I206)</f>
        <v>7400</v>
      </c>
      <c r="J186" s="115">
        <f>SUM(J187+J190+J195+J201+J206)</f>
        <v>7400</v>
      </c>
      <c r="K186" s="104">
        <f>SUM(K187+K190+K195+K201+K206)</f>
        <v>7364.96</v>
      </c>
      <c r="L186" s="103">
        <f>SUM(L187+L190+L195+L201+L206)</f>
        <v>7364.96</v>
      </c>
      <c r="M186"/>
    </row>
    <row r="187" spans="1:13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133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3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133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3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133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3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134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3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134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3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135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3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136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3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137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  <c r="M194"/>
    </row>
    <row r="195" spans="1:13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138</v>
      </c>
      <c r="H195" s="80">
        <v>162</v>
      </c>
      <c r="I195" s="103">
        <f>I196</f>
        <v>7400</v>
      </c>
      <c r="J195" s="115">
        <f>J196</f>
        <v>7400</v>
      </c>
      <c r="K195" s="104">
        <f>K196</f>
        <v>7364.96</v>
      </c>
      <c r="L195" s="103">
        <f>L196</f>
        <v>7364.96</v>
      </c>
    </row>
    <row r="196" spans="1:13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138</v>
      </c>
      <c r="H196" s="80">
        <v>163</v>
      </c>
      <c r="I196" s="103">
        <f>SUM(I197:I200)</f>
        <v>7400</v>
      </c>
      <c r="J196" s="103">
        <f>SUM(J197:J200)</f>
        <v>7400</v>
      </c>
      <c r="K196" s="103">
        <f>SUM(K197:K200)</f>
        <v>7364.96</v>
      </c>
      <c r="L196" s="103">
        <f>SUM(L197:L200)</f>
        <v>7364.96</v>
      </c>
    </row>
    <row r="197" spans="1:13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139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3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140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3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141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3" ht="26.25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142</v>
      </c>
      <c r="H200" s="80">
        <v>167</v>
      </c>
      <c r="I200" s="128">
        <v>7400</v>
      </c>
      <c r="J200" s="129">
        <v>7400</v>
      </c>
      <c r="K200" s="109">
        <v>7364.96</v>
      </c>
      <c r="L200" s="109">
        <v>7364.96</v>
      </c>
      <c r="M200"/>
    </row>
    <row r="201" spans="1:13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143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3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143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3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144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3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145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  <c r="M204"/>
    </row>
    <row r="205" spans="1:13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146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3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147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  <c r="M206"/>
    </row>
    <row r="207" spans="1:13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147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  <c r="M207"/>
    </row>
    <row r="208" spans="1:13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147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  <c r="M208"/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148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  <c r="M209"/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148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  <c r="M210"/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148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  <c r="M211"/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149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  <c r="M212"/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150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151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  <c r="M214"/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152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153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154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  <c r="M217"/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154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  <c r="M218"/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154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  <c r="M219"/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155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155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156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157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  <c r="M223"/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158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3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159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  <c r="M225"/>
    </row>
    <row r="226" spans="1:13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160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3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155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3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161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  <c r="M228"/>
    </row>
    <row r="229" spans="1:13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161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  <c r="M229"/>
    </row>
    <row r="230" spans="1:13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162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  <c r="M230"/>
    </row>
    <row r="231" spans="1:13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162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  <c r="M231"/>
    </row>
    <row r="232" spans="1:13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163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  <c r="M232"/>
    </row>
    <row r="233" spans="1:13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163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  <c r="M233"/>
    </row>
    <row r="234" spans="1:13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163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  <c r="M234"/>
    </row>
    <row r="235" spans="1:13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164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3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165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3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166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  <c r="M237"/>
    </row>
    <row r="238" spans="1:13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167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  <c r="M238"/>
    </row>
    <row r="239" spans="1:13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168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  <c r="M239"/>
    </row>
    <row r="240" spans="1:13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169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3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170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3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170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3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171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3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172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3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173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3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174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3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175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3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176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3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177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3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177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3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178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  <c r="M251"/>
    </row>
    <row r="252" spans="1:13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179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  <c r="M252"/>
    </row>
    <row r="253" spans="1:13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180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  <c r="M253"/>
    </row>
    <row r="254" spans="1:13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180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  <c r="M254"/>
    </row>
    <row r="255" spans="1:13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181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  <c r="M255"/>
    </row>
    <row r="256" spans="1:13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182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  <c r="M256"/>
    </row>
    <row r="257" spans="1:13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183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3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183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3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184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  <c r="M259"/>
    </row>
    <row r="260" spans="1:13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185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  <c r="M260"/>
    </row>
    <row r="261" spans="1:13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186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3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186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3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186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3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187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3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187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3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187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3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188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3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188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3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189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  <c r="M269"/>
    </row>
    <row r="270" spans="1:13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190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  <c r="M270"/>
    </row>
    <row r="271" spans="1:13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191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  <c r="M271"/>
    </row>
    <row r="272" spans="1:13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192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3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170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3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170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3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193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3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172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3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173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3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174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3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175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3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194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3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195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  <c r="M281"/>
    </row>
    <row r="282" spans="1:13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195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  <c r="M282"/>
    </row>
    <row r="283" spans="1:13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196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  <c r="M283"/>
    </row>
    <row r="284" spans="1:13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197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  <c r="M284"/>
    </row>
    <row r="285" spans="1:13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198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  <c r="M285"/>
    </row>
    <row r="286" spans="1:13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198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  <c r="M286"/>
    </row>
    <row r="287" spans="1:13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199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  <c r="M287"/>
    </row>
    <row r="288" spans="1:13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200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  <c r="M288"/>
    </row>
    <row r="289" spans="1:13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201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3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201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3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202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  <c r="M291"/>
    </row>
    <row r="292" spans="1:13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203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  <c r="M292"/>
    </row>
    <row r="293" spans="1:13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204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3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204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3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204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3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187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3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187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3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187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3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188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3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188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3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189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  <c r="M301"/>
    </row>
    <row r="302" spans="1:13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190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  <c r="M302"/>
    </row>
    <row r="303" spans="1:13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205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  <c r="M303"/>
    </row>
    <row r="304" spans="1:13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206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  <c r="M304"/>
    </row>
    <row r="305" spans="1:13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192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3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170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3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170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3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193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3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172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3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173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3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174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3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175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3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194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3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207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3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207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3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208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  <c r="M316"/>
    </row>
    <row r="317" spans="1:13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209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3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210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  <c r="M318"/>
    </row>
    <row r="319" spans="1:13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210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  <c r="M319"/>
    </row>
    <row r="320" spans="1:13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211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  <c r="M320"/>
    </row>
    <row r="321" spans="1:13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212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  <c r="M321"/>
    </row>
    <row r="322" spans="1:13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213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3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213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3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214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3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215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3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216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3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216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3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217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3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187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3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187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3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187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3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218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3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218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3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219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  <c r="M334"/>
    </row>
    <row r="335" spans="1:13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220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  <c r="M335"/>
    </row>
    <row r="336" spans="1:13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221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  <c r="M336"/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169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169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170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193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172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173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174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175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194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207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207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208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  <c r="M348"/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209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210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  <c r="M350"/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210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  <c r="M351"/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211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  <c r="M352"/>
    </row>
    <row r="353" spans="1:13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212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  <c r="M353"/>
    </row>
    <row r="354" spans="1:13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213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3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213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3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214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3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222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3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216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3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216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3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216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3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187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3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187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3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187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3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218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3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218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3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219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  <c r="M366"/>
    </row>
    <row r="367" spans="1:13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220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  <c r="M367"/>
    </row>
    <row r="368" spans="1:13">
      <c r="A368" s="92"/>
      <c r="B368" s="92"/>
      <c r="C368" s="93"/>
      <c r="D368" s="94"/>
      <c r="E368" s="95"/>
      <c r="F368" s="96"/>
      <c r="G368" s="97" t="s">
        <v>223</v>
      </c>
      <c r="H368" s="80">
        <v>335</v>
      </c>
      <c r="I368" s="118">
        <f>SUM(I34+I184)</f>
        <v>14400</v>
      </c>
      <c r="J368" s="118">
        <f>SUM(J34+J184)</f>
        <v>14400</v>
      </c>
      <c r="K368" s="118">
        <f>SUM(K34+K184)</f>
        <v>10943.65</v>
      </c>
      <c r="L368" s="118">
        <f>SUM(L34+L184)</f>
        <v>10943.65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288"/>
      <c r="B370" s="288"/>
      <c r="C370" s="288"/>
      <c r="D370" s="340" t="s">
        <v>224</v>
      </c>
      <c r="E370" s="340"/>
      <c r="F370" s="340"/>
      <c r="G370" s="340"/>
      <c r="H370" s="289"/>
      <c r="I370" s="100"/>
      <c r="J370" s="99"/>
      <c r="K370" s="340" t="s">
        <v>225</v>
      </c>
      <c r="L370" s="340"/>
    </row>
    <row r="371" spans="1:12" ht="18.75" customHeight="1">
      <c r="A371" s="136" t="s">
        <v>226</v>
      </c>
      <c r="B371" s="136"/>
      <c r="C371" s="136"/>
      <c r="D371" s="136"/>
      <c r="E371" s="136"/>
      <c r="F371" s="136"/>
      <c r="G371" s="136"/>
      <c r="I371" s="284" t="s">
        <v>227</v>
      </c>
      <c r="K371" s="317" t="s">
        <v>228</v>
      </c>
      <c r="L371" s="317"/>
    </row>
    <row r="372" spans="1:12" ht="15.75" customHeight="1">
      <c r="D372" s="135"/>
      <c r="I372" s="13"/>
      <c r="K372" s="13"/>
      <c r="L372" s="13"/>
    </row>
    <row r="373" spans="1:12" ht="27.75" customHeight="1">
      <c r="A373" s="288"/>
      <c r="B373" s="288"/>
      <c r="C373" s="288"/>
      <c r="D373" s="343" t="s">
        <v>397</v>
      </c>
      <c r="E373" s="343"/>
      <c r="F373" s="343"/>
      <c r="G373" s="343"/>
      <c r="I373" s="13"/>
      <c r="K373" s="340" t="s">
        <v>229</v>
      </c>
      <c r="L373" s="340"/>
    </row>
    <row r="374" spans="1:12" ht="24.75" customHeight="1">
      <c r="A374" s="341" t="s">
        <v>230</v>
      </c>
      <c r="B374" s="341"/>
      <c r="C374" s="341"/>
      <c r="D374" s="341"/>
      <c r="E374" s="341"/>
      <c r="F374" s="341"/>
      <c r="G374" s="341"/>
      <c r="H374" s="286"/>
      <c r="I374" s="14" t="s">
        <v>227</v>
      </c>
      <c r="K374" s="317" t="s">
        <v>228</v>
      </c>
      <c r="L374" s="317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1811023622047245" right="0.11811023622047245" top="0.15748031496062992" bottom="0.15748031496062992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A8F6-D455-43D1-8580-F4F6E66557C5}">
  <dimension ref="A1:S374"/>
  <sheetViews>
    <sheetView topLeftCell="A4" workbookViewId="0">
      <selection activeCell="G18" sqref="G18:K18"/>
    </sheetView>
  </sheetViews>
  <sheetFormatPr defaultRowHeight="15"/>
  <cols>
    <col min="1" max="4" width="2" style="29" customWidth="1"/>
    <col min="5" max="5" width="2.140625" style="29" customWidth="1"/>
    <col min="6" max="6" width="3" style="286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287" t="s">
        <v>0</v>
      </c>
      <c r="K1" s="287"/>
      <c r="L1" s="287"/>
      <c r="M1" s="15"/>
      <c r="N1" s="287"/>
      <c r="O1" s="287"/>
    </row>
    <row r="2" spans="1:15">
      <c r="H2" s="2"/>
      <c r="I2" s="17"/>
      <c r="J2" s="287" t="s">
        <v>1</v>
      </c>
      <c r="K2" s="287"/>
      <c r="L2" s="287"/>
      <c r="M2" s="15"/>
      <c r="N2" s="287"/>
      <c r="O2" s="287"/>
    </row>
    <row r="3" spans="1:15">
      <c r="H3" s="18"/>
      <c r="I3" s="2"/>
      <c r="J3" s="287" t="s">
        <v>2</v>
      </c>
      <c r="K3" s="287"/>
      <c r="L3" s="287"/>
      <c r="M3" s="15"/>
      <c r="N3" s="287"/>
      <c r="O3" s="287"/>
    </row>
    <row r="4" spans="1:15">
      <c r="G4" s="3" t="s">
        <v>3</v>
      </c>
      <c r="H4" s="2"/>
      <c r="I4" s="17"/>
      <c r="J4" s="287" t="s">
        <v>4</v>
      </c>
      <c r="K4" s="287"/>
      <c r="L4" s="287"/>
      <c r="M4" s="15"/>
      <c r="N4" s="287"/>
      <c r="O4" s="287"/>
    </row>
    <row r="5" spans="1:15">
      <c r="H5" s="2"/>
      <c r="I5" s="17"/>
      <c r="J5" s="287" t="s">
        <v>5</v>
      </c>
      <c r="K5" s="287"/>
      <c r="L5" s="287"/>
      <c r="M5" s="15"/>
      <c r="N5" s="287"/>
      <c r="O5" s="287"/>
    </row>
    <row r="6" spans="1:15" ht="6" customHeight="1">
      <c r="H6" s="2"/>
      <c r="I6" s="17"/>
      <c r="J6" s="287"/>
      <c r="K6" s="287"/>
      <c r="L6" s="287"/>
      <c r="M6" s="15"/>
      <c r="N6" s="287"/>
      <c r="O6" s="287"/>
    </row>
    <row r="7" spans="1:15" ht="30" customHeight="1">
      <c r="A7" s="311" t="s">
        <v>394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12" t="s">
        <v>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15"/>
    </row>
    <row r="10" spans="1:15">
      <c r="A10" s="313" t="s">
        <v>7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15"/>
    </row>
    <row r="11" spans="1:15" ht="7.5" customHeight="1">
      <c r="A11" s="23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15"/>
    </row>
    <row r="12" spans="1:15" ht="15.75" customHeight="1">
      <c r="A12" s="23"/>
      <c r="B12" s="287"/>
      <c r="C12" s="287"/>
      <c r="D12" s="287"/>
      <c r="E12" s="287"/>
      <c r="F12" s="287"/>
      <c r="G12" s="319" t="s">
        <v>8</v>
      </c>
      <c r="H12" s="319"/>
      <c r="I12" s="319"/>
      <c r="J12" s="319"/>
      <c r="K12" s="319"/>
      <c r="L12" s="287"/>
      <c r="M12" s="15"/>
    </row>
    <row r="13" spans="1:15" ht="15.75" customHeight="1">
      <c r="A13" s="320" t="s">
        <v>395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15"/>
    </row>
    <row r="14" spans="1:15" ht="12" customHeight="1">
      <c r="G14" s="321" t="s">
        <v>396</v>
      </c>
      <c r="H14" s="321"/>
      <c r="I14" s="321"/>
      <c r="J14" s="321"/>
      <c r="K14" s="321"/>
      <c r="M14" s="15"/>
    </row>
    <row r="15" spans="1:15">
      <c r="G15" s="313" t="s">
        <v>9</v>
      </c>
      <c r="H15" s="313"/>
      <c r="I15" s="313"/>
      <c r="J15" s="313"/>
      <c r="K15" s="313"/>
    </row>
    <row r="16" spans="1:15" ht="15.75" customHeight="1">
      <c r="B16" s="320" t="s">
        <v>10</v>
      </c>
      <c r="C16" s="320"/>
      <c r="D16" s="320"/>
      <c r="E16" s="320"/>
      <c r="F16" s="320"/>
      <c r="G16" s="320"/>
      <c r="H16" s="320"/>
      <c r="I16" s="320"/>
      <c r="J16" s="320"/>
      <c r="K16" s="320"/>
      <c r="L16" s="320"/>
    </row>
    <row r="17" spans="1:13" ht="7.5" customHeight="1"/>
    <row r="18" spans="1:13">
      <c r="G18" s="321" t="s">
        <v>403</v>
      </c>
      <c r="H18" s="321"/>
      <c r="I18" s="321"/>
      <c r="J18" s="321"/>
      <c r="K18" s="321"/>
    </row>
    <row r="19" spans="1:13">
      <c r="G19" s="322" t="s">
        <v>11</v>
      </c>
      <c r="H19" s="322"/>
      <c r="I19" s="322"/>
      <c r="J19" s="322"/>
      <c r="K19" s="322"/>
    </row>
    <row r="20" spans="1:13" ht="6.75" customHeight="1">
      <c r="G20" s="287"/>
      <c r="H20" s="287"/>
      <c r="I20" s="287"/>
      <c r="J20" s="287"/>
      <c r="K20" s="287"/>
    </row>
    <row r="21" spans="1:13">
      <c r="B21" s="17"/>
      <c r="C21" s="17"/>
      <c r="D21" s="17"/>
      <c r="E21" s="323" t="s">
        <v>233</v>
      </c>
      <c r="F21" s="323"/>
      <c r="G21" s="323"/>
      <c r="H21" s="323"/>
      <c r="I21" s="323"/>
      <c r="J21" s="323"/>
      <c r="K21" s="323"/>
      <c r="L21" s="17"/>
    </row>
    <row r="22" spans="1:13" ht="15" customHeight="1">
      <c r="A22" s="324" t="s">
        <v>12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287"/>
      <c r="F25" s="283"/>
      <c r="I25" s="27"/>
      <c r="J25" s="27"/>
      <c r="K25" s="28" t="s">
        <v>15</v>
      </c>
      <c r="L25" s="26"/>
      <c r="M25" s="24"/>
    </row>
    <row r="26" spans="1:13">
      <c r="A26" s="325" t="s">
        <v>16</v>
      </c>
      <c r="B26" s="325"/>
      <c r="C26" s="325"/>
      <c r="D26" s="325"/>
      <c r="E26" s="325"/>
      <c r="F26" s="325"/>
      <c r="G26" s="325"/>
      <c r="H26" s="325"/>
      <c r="I26" s="325"/>
      <c r="K26" s="28" t="s">
        <v>17</v>
      </c>
      <c r="L26" s="30" t="s">
        <v>18</v>
      </c>
      <c r="M26" s="24"/>
    </row>
    <row r="27" spans="1:13">
      <c r="A27" s="325" t="s">
        <v>234</v>
      </c>
      <c r="B27" s="325"/>
      <c r="C27" s="325"/>
      <c r="D27" s="325"/>
      <c r="E27" s="325"/>
      <c r="F27" s="325"/>
      <c r="G27" s="325"/>
      <c r="H27" s="325"/>
      <c r="I27" s="325"/>
      <c r="J27" s="285" t="s">
        <v>20</v>
      </c>
      <c r="K27" s="101" t="s">
        <v>235</v>
      </c>
      <c r="L27" s="26"/>
      <c r="M27" s="24"/>
    </row>
    <row r="28" spans="1:13">
      <c r="F28" s="29"/>
      <c r="G28" s="31" t="s">
        <v>21</v>
      </c>
      <c r="H28" s="92" t="s">
        <v>237</v>
      </c>
      <c r="I28" s="93"/>
      <c r="J28" s="32"/>
      <c r="K28" s="26"/>
      <c r="L28" s="26"/>
      <c r="M28" s="24"/>
    </row>
    <row r="29" spans="1:13">
      <c r="F29" s="29"/>
      <c r="G29" s="318" t="s">
        <v>22</v>
      </c>
      <c r="H29" s="318"/>
      <c r="I29" s="102" t="s">
        <v>23</v>
      </c>
      <c r="J29" s="33" t="s">
        <v>24</v>
      </c>
      <c r="K29" s="26" t="s">
        <v>25</v>
      </c>
      <c r="L29" s="26" t="s">
        <v>23</v>
      </c>
      <c r="M29" s="24"/>
    </row>
    <row r="30" spans="1:13">
      <c r="A30" s="342" t="s">
        <v>238</v>
      </c>
      <c r="B30" s="342"/>
      <c r="C30" s="342"/>
      <c r="D30" s="342"/>
      <c r="E30" s="342"/>
      <c r="F30" s="342"/>
      <c r="G30" s="342"/>
      <c r="H30" s="342"/>
      <c r="I30" s="342"/>
      <c r="J30" s="34"/>
      <c r="K30" s="34"/>
      <c r="L30" s="35" t="s">
        <v>26</v>
      </c>
      <c r="M30" s="36"/>
    </row>
    <row r="31" spans="1:13" ht="27" customHeight="1">
      <c r="A31" s="326" t="s">
        <v>27</v>
      </c>
      <c r="B31" s="327"/>
      <c r="C31" s="327"/>
      <c r="D31" s="327"/>
      <c r="E31" s="327"/>
      <c r="F31" s="327"/>
      <c r="G31" s="330" t="s">
        <v>28</v>
      </c>
      <c r="H31" s="332" t="s">
        <v>29</v>
      </c>
      <c r="I31" s="334" t="s">
        <v>30</v>
      </c>
      <c r="J31" s="335"/>
      <c r="K31" s="336" t="s">
        <v>31</v>
      </c>
      <c r="L31" s="338" t="s">
        <v>32</v>
      </c>
      <c r="M31" s="36"/>
    </row>
    <row r="32" spans="1:13" ht="58.5" customHeight="1">
      <c r="A32" s="328"/>
      <c r="B32" s="329"/>
      <c r="C32" s="329"/>
      <c r="D32" s="329"/>
      <c r="E32" s="329"/>
      <c r="F32" s="329"/>
      <c r="G32" s="331"/>
      <c r="H32" s="333"/>
      <c r="I32" s="37" t="s">
        <v>33</v>
      </c>
      <c r="J32" s="38" t="s">
        <v>34</v>
      </c>
      <c r="K32" s="337"/>
      <c r="L32" s="339"/>
    </row>
    <row r="33" spans="1:15">
      <c r="A33" s="314" t="s">
        <v>35</v>
      </c>
      <c r="B33" s="315"/>
      <c r="C33" s="315"/>
      <c r="D33" s="315"/>
      <c r="E33" s="315"/>
      <c r="F33" s="316"/>
      <c r="G33" s="6">
        <v>2</v>
      </c>
      <c r="H33" s="7">
        <v>3</v>
      </c>
      <c r="I33" s="8" t="s">
        <v>36</v>
      </c>
      <c r="J33" s="9" t="s">
        <v>37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38</v>
      </c>
      <c r="H34" s="6">
        <v>1</v>
      </c>
      <c r="I34" s="103">
        <f>SUM(I35+I46+I65+I86+I93+I113+I139+I158+I168)</f>
        <v>2000</v>
      </c>
      <c r="J34" s="103">
        <f>SUM(J35+J46+J65+J86+J93+J113+J139+J158+J168)</f>
        <v>1000</v>
      </c>
      <c r="K34" s="104">
        <f>SUM(K35+K46+K65+K86+K93+K113+K139+K158+K168)</f>
        <v>117.33</v>
      </c>
      <c r="L34" s="103">
        <f>SUM(L35+L46+L65+L86+L93+L113+L139+L158+L168)</f>
        <v>117.33</v>
      </c>
      <c r="M34" s="43"/>
      <c r="N34" s="43"/>
      <c r="O34" s="43"/>
    </row>
    <row r="35" spans="1:15" ht="17.25" hidden="1" customHeight="1">
      <c r="A35" s="39">
        <v>2</v>
      </c>
      <c r="B35" s="44">
        <v>1</v>
      </c>
      <c r="C35" s="45"/>
      <c r="D35" s="46"/>
      <c r="E35" s="47"/>
      <c r="F35" s="48"/>
      <c r="G35" s="49" t="s">
        <v>39</v>
      </c>
      <c r="H35" s="6">
        <v>2</v>
      </c>
      <c r="I35" s="103">
        <f>SUM(I36+I42)</f>
        <v>0</v>
      </c>
      <c r="J35" s="103">
        <f>SUM(J36+J42)</f>
        <v>0</v>
      </c>
      <c r="K35" s="105">
        <f>SUM(K36+K42)</f>
        <v>0</v>
      </c>
      <c r="L35" s="106">
        <f>SUM(L36+L42)</f>
        <v>0</v>
      </c>
      <c r="M35"/>
    </row>
    <row r="36" spans="1:15" hidden="1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40</v>
      </c>
      <c r="H36" s="6">
        <v>3</v>
      </c>
      <c r="I36" s="103">
        <f>SUM(I37)</f>
        <v>0</v>
      </c>
      <c r="J36" s="103">
        <f>SUM(J37)</f>
        <v>0</v>
      </c>
      <c r="K36" s="104">
        <f>SUM(K37)</f>
        <v>0</v>
      </c>
      <c r="L36" s="103">
        <f>SUM(L37)</f>
        <v>0</v>
      </c>
    </row>
    <row r="37" spans="1:15" hidden="1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40</v>
      </c>
      <c r="H37" s="6">
        <v>4</v>
      </c>
      <c r="I37" s="103">
        <f>SUM(I38+I40)</f>
        <v>0</v>
      </c>
      <c r="J37" s="103">
        <f t="shared" ref="J37:L38" si="0">SUM(J38)</f>
        <v>0</v>
      </c>
      <c r="K37" s="103">
        <f t="shared" si="0"/>
        <v>0</v>
      </c>
      <c r="L37" s="103">
        <f t="shared" si="0"/>
        <v>0</v>
      </c>
    </row>
    <row r="38" spans="1:15" hidden="1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41</v>
      </c>
      <c r="H38" s="6">
        <v>5</v>
      </c>
      <c r="I38" s="104">
        <f>SUM(I39)</f>
        <v>0</v>
      </c>
      <c r="J38" s="104">
        <f t="shared" si="0"/>
        <v>0</v>
      </c>
      <c r="K38" s="104">
        <f t="shared" si="0"/>
        <v>0</v>
      </c>
      <c r="L38" s="104">
        <f t="shared" si="0"/>
        <v>0</v>
      </c>
    </row>
    <row r="39" spans="1:15" hidden="1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41</v>
      </c>
      <c r="H39" s="6">
        <v>6</v>
      </c>
      <c r="I39" s="107">
        <v>0</v>
      </c>
      <c r="J39" s="108">
        <v>0</v>
      </c>
      <c r="K39" s="108">
        <v>0</v>
      </c>
      <c r="L39" s="108">
        <v>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42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42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 hidden="1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43</v>
      </c>
      <c r="H42" s="6">
        <v>9</v>
      </c>
      <c r="I42" s="104">
        <f t="shared" ref="I42:L44" si="1">I43</f>
        <v>0</v>
      </c>
      <c r="J42" s="103">
        <f t="shared" si="1"/>
        <v>0</v>
      </c>
      <c r="K42" s="104">
        <f t="shared" si="1"/>
        <v>0</v>
      </c>
      <c r="L42" s="103">
        <f t="shared" si="1"/>
        <v>0</v>
      </c>
    </row>
    <row r="43" spans="1:15" hidden="1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43</v>
      </c>
      <c r="H43" s="6">
        <v>10</v>
      </c>
      <c r="I43" s="104">
        <f t="shared" si="1"/>
        <v>0</v>
      </c>
      <c r="J43" s="103">
        <f t="shared" si="1"/>
        <v>0</v>
      </c>
      <c r="K43" s="103">
        <f t="shared" si="1"/>
        <v>0</v>
      </c>
      <c r="L43" s="103">
        <f t="shared" si="1"/>
        <v>0</v>
      </c>
    </row>
    <row r="44" spans="1:15" hidden="1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43</v>
      </c>
      <c r="H44" s="6">
        <v>11</v>
      </c>
      <c r="I44" s="103">
        <f t="shared" si="1"/>
        <v>0</v>
      </c>
      <c r="J44" s="103">
        <f t="shared" si="1"/>
        <v>0</v>
      </c>
      <c r="K44" s="103">
        <f t="shared" si="1"/>
        <v>0</v>
      </c>
      <c r="L44" s="103">
        <f t="shared" si="1"/>
        <v>0</v>
      </c>
    </row>
    <row r="45" spans="1:15" hidden="1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43</v>
      </c>
      <c r="H45" s="6">
        <v>12</v>
      </c>
      <c r="I45" s="109">
        <v>0</v>
      </c>
      <c r="J45" s="108">
        <v>0</v>
      </c>
      <c r="K45" s="108">
        <v>0</v>
      </c>
      <c r="L45" s="108">
        <v>0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44</v>
      </c>
      <c r="H46" s="6">
        <v>13</v>
      </c>
      <c r="I46" s="110">
        <f t="shared" ref="I46:L48" si="2">I47</f>
        <v>2000</v>
      </c>
      <c r="J46" s="111">
        <f t="shared" si="2"/>
        <v>1000</v>
      </c>
      <c r="K46" s="110">
        <f t="shared" si="2"/>
        <v>117.33</v>
      </c>
      <c r="L46" s="110">
        <f t="shared" si="2"/>
        <v>117.33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44</v>
      </c>
      <c r="H47" s="6">
        <v>14</v>
      </c>
      <c r="I47" s="103">
        <f t="shared" si="2"/>
        <v>2000</v>
      </c>
      <c r="J47" s="104">
        <f t="shared" si="2"/>
        <v>1000</v>
      </c>
      <c r="K47" s="103">
        <f t="shared" si="2"/>
        <v>117.33</v>
      </c>
      <c r="L47" s="104">
        <f t="shared" si="2"/>
        <v>117.33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44</v>
      </c>
      <c r="H48" s="6">
        <v>15</v>
      </c>
      <c r="I48" s="103">
        <f t="shared" si="2"/>
        <v>2000</v>
      </c>
      <c r="J48" s="104">
        <f t="shared" si="2"/>
        <v>1000</v>
      </c>
      <c r="K48" s="106">
        <f t="shared" si="2"/>
        <v>117.33</v>
      </c>
      <c r="L48" s="106">
        <f t="shared" si="2"/>
        <v>117.33</v>
      </c>
    </row>
    <row r="49" spans="1:13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44</v>
      </c>
      <c r="H49" s="6">
        <v>16</v>
      </c>
      <c r="I49" s="112">
        <f>SUM(I50:I64)</f>
        <v>2000</v>
      </c>
      <c r="J49" s="112">
        <f>SUM(J50:J64)</f>
        <v>1000</v>
      </c>
      <c r="K49" s="113">
        <f>SUM(K50:K64)</f>
        <v>117.33</v>
      </c>
      <c r="L49" s="113">
        <f>SUM(L50:L64)</f>
        <v>117.33</v>
      </c>
    </row>
    <row r="50" spans="1:13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45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3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46</v>
      </c>
      <c r="H51" s="6">
        <v>18</v>
      </c>
      <c r="I51" s="108">
        <v>0</v>
      </c>
      <c r="J51" s="108">
        <v>0</v>
      </c>
      <c r="K51" s="108">
        <v>0</v>
      </c>
      <c r="L51" s="108">
        <v>0</v>
      </c>
      <c r="M51"/>
    </row>
    <row r="52" spans="1:13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47</v>
      </c>
      <c r="H52" s="6">
        <v>19</v>
      </c>
      <c r="I52" s="108">
        <v>0</v>
      </c>
      <c r="J52" s="108">
        <v>0</v>
      </c>
      <c r="K52" s="108">
        <v>0</v>
      </c>
      <c r="L52" s="108">
        <v>0</v>
      </c>
      <c r="M52"/>
    </row>
    <row r="53" spans="1:13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48</v>
      </c>
      <c r="H53" s="6">
        <v>20</v>
      </c>
      <c r="I53" s="108">
        <v>0</v>
      </c>
      <c r="J53" s="108">
        <v>0</v>
      </c>
      <c r="K53" s="108">
        <v>0</v>
      </c>
      <c r="L53" s="108">
        <v>0</v>
      </c>
      <c r="M53"/>
    </row>
    <row r="54" spans="1:13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49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  <c r="M54"/>
    </row>
    <row r="55" spans="1:13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50</v>
      </c>
      <c r="H55" s="6">
        <v>22</v>
      </c>
      <c r="I55" s="109">
        <v>0</v>
      </c>
      <c r="J55" s="108">
        <v>0</v>
      </c>
      <c r="K55" s="108">
        <v>0</v>
      </c>
      <c r="L55" s="108">
        <v>0</v>
      </c>
    </row>
    <row r="56" spans="1:13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51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  <c r="M56"/>
    </row>
    <row r="57" spans="1:13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52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  <c r="M57"/>
    </row>
    <row r="58" spans="1:13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53</v>
      </c>
      <c r="H58" s="6">
        <v>25</v>
      </c>
      <c r="I58" s="109">
        <v>0</v>
      </c>
      <c r="J58" s="108">
        <v>0</v>
      </c>
      <c r="K58" s="108">
        <v>0</v>
      </c>
      <c r="L58" s="108">
        <v>0</v>
      </c>
      <c r="M58"/>
    </row>
    <row r="59" spans="1:13" hidden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54</v>
      </c>
      <c r="H59" s="6">
        <v>26</v>
      </c>
      <c r="I59" s="109">
        <v>0</v>
      </c>
      <c r="J59" s="108">
        <v>0</v>
      </c>
      <c r="K59" s="108">
        <v>0</v>
      </c>
      <c r="L59" s="108">
        <v>0</v>
      </c>
    </row>
    <row r="60" spans="1:13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55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  <c r="M60"/>
    </row>
    <row r="61" spans="1:13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56</v>
      </c>
      <c r="H61" s="6">
        <v>28</v>
      </c>
      <c r="I61" s="109">
        <v>0</v>
      </c>
      <c r="J61" s="108">
        <v>0</v>
      </c>
      <c r="K61" s="108">
        <v>0</v>
      </c>
      <c r="L61" s="108">
        <v>0</v>
      </c>
    </row>
    <row r="62" spans="1:13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57</v>
      </c>
      <c r="H62" s="6">
        <v>29</v>
      </c>
      <c r="I62" s="109">
        <v>0</v>
      </c>
      <c r="J62" s="108">
        <v>0</v>
      </c>
      <c r="K62" s="108">
        <v>0</v>
      </c>
      <c r="L62" s="108">
        <v>0</v>
      </c>
      <c r="M62"/>
    </row>
    <row r="63" spans="1:13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58</v>
      </c>
      <c r="H63" s="6">
        <v>30</v>
      </c>
      <c r="I63" s="109">
        <v>0</v>
      </c>
      <c r="J63" s="108">
        <v>0</v>
      </c>
      <c r="K63" s="108">
        <v>0</v>
      </c>
      <c r="L63" s="108">
        <v>0</v>
      </c>
    </row>
    <row r="64" spans="1:13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59</v>
      </c>
      <c r="H64" s="6">
        <v>31</v>
      </c>
      <c r="I64" s="109">
        <v>2000</v>
      </c>
      <c r="J64" s="108">
        <v>1000</v>
      </c>
      <c r="K64" s="108">
        <v>117.33</v>
      </c>
      <c r="L64" s="108">
        <v>117.33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60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61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62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62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63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64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  <c r="M70"/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65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66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  <c r="M72"/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66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  <c r="M73"/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63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64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  <c r="M75"/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65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67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  <c r="M77"/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68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  <c r="M78"/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69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70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71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72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72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72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72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73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74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74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74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75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76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77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78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79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79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79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80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  <c r="M97"/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81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  <c r="M98"/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82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82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82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83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  <c r="M102"/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84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  <c r="M103"/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85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  <c r="M104"/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86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  <c r="M105"/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86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  <c r="M106"/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86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  <c r="M107"/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87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M108"/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88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  <c r="M109"/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88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  <c r="M110"/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88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  <c r="M111"/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89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3" hidden="1">
      <c r="A113" s="73">
        <v>2</v>
      </c>
      <c r="B113" s="39">
        <v>6</v>
      </c>
      <c r="C113" s="40"/>
      <c r="D113" s="41"/>
      <c r="E113" s="39"/>
      <c r="F113" s="75"/>
      <c r="G113" s="78" t="s">
        <v>90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3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91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3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91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3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91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3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92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3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93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3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94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  <c r="M119"/>
    </row>
    <row r="120" spans="1:13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94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  <c r="M120"/>
    </row>
    <row r="121" spans="1:13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94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  <c r="M121"/>
    </row>
    <row r="122" spans="1:13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94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  <c r="M122"/>
    </row>
    <row r="123" spans="1:13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95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  <c r="M123"/>
    </row>
    <row r="124" spans="1:13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95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  <c r="M124"/>
    </row>
    <row r="125" spans="1:13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95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  <c r="M125"/>
    </row>
    <row r="126" spans="1:13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95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  <c r="M126"/>
    </row>
    <row r="127" spans="1:13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96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  <c r="M127"/>
    </row>
    <row r="128" spans="1:13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96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  <c r="M128"/>
    </row>
    <row r="129" spans="1:13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96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  <c r="M129"/>
    </row>
    <row r="130" spans="1:13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96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  <c r="M130"/>
    </row>
    <row r="131" spans="1:13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97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  <c r="M131"/>
    </row>
    <row r="132" spans="1:13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97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  <c r="M132"/>
    </row>
    <row r="133" spans="1:13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97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  <c r="M133"/>
    </row>
    <row r="134" spans="1:13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98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  <c r="M134"/>
    </row>
    <row r="135" spans="1:13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99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  <c r="M135"/>
    </row>
    <row r="136" spans="1:13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99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  <c r="M136"/>
    </row>
    <row r="137" spans="1:13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99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  <c r="M137"/>
    </row>
    <row r="138" spans="1:13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99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  <c r="M138"/>
    </row>
    <row r="139" spans="1:13" hidden="1">
      <c r="A139" s="73">
        <v>2</v>
      </c>
      <c r="B139" s="39">
        <v>7</v>
      </c>
      <c r="C139" s="39"/>
      <c r="D139" s="40"/>
      <c r="E139" s="40"/>
      <c r="F139" s="42"/>
      <c r="G139" s="41" t="s">
        <v>100</v>
      </c>
      <c r="H139" s="80">
        <v>106</v>
      </c>
      <c r="I139" s="104">
        <f>SUM(I140+I145+I153)</f>
        <v>0</v>
      </c>
      <c r="J139" s="115">
        <f>SUM(J140+J145+J153)</f>
        <v>0</v>
      </c>
      <c r="K139" s="104">
        <f>SUM(K140+K145+K153)</f>
        <v>0</v>
      </c>
      <c r="L139" s="103">
        <f>SUM(L140+L145+L153)</f>
        <v>0</v>
      </c>
    </row>
    <row r="140" spans="1:13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101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3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101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3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101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3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102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3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103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3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104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  <c r="M145"/>
    </row>
    <row r="146" spans="1:13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105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  <c r="M146"/>
    </row>
    <row r="147" spans="1:13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105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  <c r="M147"/>
    </row>
    <row r="148" spans="1:13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106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3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107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3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108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3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108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3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108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3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109</v>
      </c>
      <c r="H153" s="80">
        <v>120</v>
      </c>
      <c r="I153" s="104">
        <f t="shared" ref="I153:L154" si="15">I154</f>
        <v>0</v>
      </c>
      <c r="J153" s="115">
        <f t="shared" si="15"/>
        <v>0</v>
      </c>
      <c r="K153" s="104">
        <f t="shared" si="15"/>
        <v>0</v>
      </c>
      <c r="L153" s="103">
        <f t="shared" si="15"/>
        <v>0</v>
      </c>
    </row>
    <row r="154" spans="1:13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109</v>
      </c>
      <c r="H154" s="80">
        <v>121</v>
      </c>
      <c r="I154" s="113">
        <f t="shared" si="15"/>
        <v>0</v>
      </c>
      <c r="J154" s="121">
        <f t="shared" si="15"/>
        <v>0</v>
      </c>
      <c r="K154" s="113">
        <f t="shared" si="15"/>
        <v>0</v>
      </c>
      <c r="L154" s="112">
        <f t="shared" si="15"/>
        <v>0</v>
      </c>
    </row>
    <row r="155" spans="1:13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109</v>
      </c>
      <c r="H155" s="80">
        <v>122</v>
      </c>
      <c r="I155" s="104">
        <f>SUM(I156:I157)</f>
        <v>0</v>
      </c>
      <c r="J155" s="115">
        <f>SUM(J156:J157)</f>
        <v>0</v>
      </c>
      <c r="K155" s="104">
        <f>SUM(K156:K157)</f>
        <v>0</v>
      </c>
      <c r="L155" s="103">
        <f>SUM(L156:L157)</f>
        <v>0</v>
      </c>
    </row>
    <row r="156" spans="1:13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110</v>
      </c>
      <c r="H156" s="80">
        <v>123</v>
      </c>
      <c r="I156" s="123">
        <v>0</v>
      </c>
      <c r="J156" s="123">
        <v>0</v>
      </c>
      <c r="K156" s="123">
        <v>0</v>
      </c>
      <c r="L156" s="123">
        <v>0</v>
      </c>
    </row>
    <row r="157" spans="1:13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111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3" hidden="1">
      <c r="A158" s="73">
        <v>2</v>
      </c>
      <c r="B158" s="73">
        <v>8</v>
      </c>
      <c r="C158" s="39"/>
      <c r="D158" s="56"/>
      <c r="E158" s="44"/>
      <c r="F158" s="82"/>
      <c r="G158" s="49" t="s">
        <v>112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3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112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3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113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113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114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115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  <c r="M163"/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116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117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117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117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118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  <c r="M168"/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119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119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  <c r="M170"/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119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  <c r="M171"/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119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  <c r="M172"/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120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  <c r="M173"/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121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  <c r="M174"/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121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  <c r="M175"/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122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  <c r="M176"/>
    </row>
    <row r="177" spans="1:13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123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  <c r="M177"/>
    </row>
    <row r="178" spans="1:13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124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  <c r="M178"/>
    </row>
    <row r="179" spans="1:13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125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  <c r="M179"/>
    </row>
    <row r="180" spans="1:13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126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  <c r="M180"/>
    </row>
    <row r="181" spans="1:13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127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  <c r="M181"/>
    </row>
    <row r="182" spans="1:13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128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  <c r="M182"/>
    </row>
    <row r="183" spans="1:13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129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  <c r="M183"/>
    </row>
    <row r="184" spans="1:13" ht="76.5" hidden="1" customHeight="1">
      <c r="A184" s="39">
        <v>3</v>
      </c>
      <c r="B184" s="41"/>
      <c r="C184" s="39"/>
      <c r="D184" s="40"/>
      <c r="E184" s="40"/>
      <c r="F184" s="42"/>
      <c r="G184" s="78" t="s">
        <v>130</v>
      </c>
      <c r="H184" s="80">
        <v>151</v>
      </c>
      <c r="I184" s="103">
        <f>SUM(I185+I238+I303)</f>
        <v>0</v>
      </c>
      <c r="J184" s="115">
        <f>SUM(J185+J238+J303)</f>
        <v>0</v>
      </c>
      <c r="K184" s="104">
        <f>SUM(K185+K238+K303)</f>
        <v>0</v>
      </c>
      <c r="L184" s="103">
        <f>SUM(L185+L238+L303)</f>
        <v>0</v>
      </c>
      <c r="M184"/>
    </row>
    <row r="185" spans="1:13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131</v>
      </c>
      <c r="H185" s="80">
        <v>152</v>
      </c>
      <c r="I185" s="103">
        <f>SUM(I186+I209+I216+I228+I232)</f>
        <v>0</v>
      </c>
      <c r="J185" s="110">
        <f>SUM(J186+J209+J216+J228+J232)</f>
        <v>0</v>
      </c>
      <c r="K185" s="110">
        <f>SUM(K186+K209+K216+K228+K232)</f>
        <v>0</v>
      </c>
      <c r="L185" s="110">
        <f>SUM(L186+L209+L216+L228+L232)</f>
        <v>0</v>
      </c>
      <c r="M185"/>
    </row>
    <row r="186" spans="1:13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132</v>
      </c>
      <c r="H186" s="80">
        <v>153</v>
      </c>
      <c r="I186" s="110">
        <f>SUM(I187+I190+I195+I201+I206)</f>
        <v>0</v>
      </c>
      <c r="J186" s="115">
        <f>SUM(J187+J190+J195+J201+J206)</f>
        <v>0</v>
      </c>
      <c r="K186" s="104">
        <f>SUM(K187+K190+K195+K201+K206)</f>
        <v>0</v>
      </c>
      <c r="L186" s="103">
        <f>SUM(L187+L190+L195+L201+L206)</f>
        <v>0</v>
      </c>
      <c r="M186"/>
    </row>
    <row r="187" spans="1:13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133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3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133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3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133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3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134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3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134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3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135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3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136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3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137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  <c r="M194"/>
    </row>
    <row r="195" spans="1:13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138</v>
      </c>
      <c r="H195" s="80">
        <v>162</v>
      </c>
      <c r="I195" s="103">
        <f>I196</f>
        <v>0</v>
      </c>
      <c r="J195" s="115">
        <f>J196</f>
        <v>0</v>
      </c>
      <c r="K195" s="104">
        <f>K196</f>
        <v>0</v>
      </c>
      <c r="L195" s="103">
        <f>L196</f>
        <v>0</v>
      </c>
    </row>
    <row r="196" spans="1:13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138</v>
      </c>
      <c r="H196" s="80">
        <v>163</v>
      </c>
      <c r="I196" s="103">
        <f>SUM(I197:I200)</f>
        <v>0</v>
      </c>
      <c r="J196" s="103">
        <f>SUM(J197:J200)</f>
        <v>0</v>
      </c>
      <c r="K196" s="103">
        <f>SUM(K197:K200)</f>
        <v>0</v>
      </c>
      <c r="L196" s="103">
        <f>SUM(L197:L200)</f>
        <v>0</v>
      </c>
    </row>
    <row r="197" spans="1:13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139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3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140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3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141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3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142</v>
      </c>
      <c r="H200" s="80">
        <v>167</v>
      </c>
      <c r="I200" s="128">
        <v>0</v>
      </c>
      <c r="J200" s="129">
        <v>0</v>
      </c>
      <c r="K200" s="109">
        <v>0</v>
      </c>
      <c r="L200" s="109">
        <v>0</v>
      </c>
      <c r="M200"/>
    </row>
    <row r="201" spans="1:13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143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3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143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3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144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3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145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  <c r="M204"/>
    </row>
    <row r="205" spans="1:13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146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3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147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  <c r="M206"/>
    </row>
    <row r="207" spans="1:13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147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  <c r="M207"/>
    </row>
    <row r="208" spans="1:13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147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  <c r="M208"/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148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  <c r="M209"/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148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  <c r="M210"/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148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  <c r="M211"/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149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  <c r="M212"/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150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151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  <c r="M214"/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152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153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154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  <c r="M217"/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154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  <c r="M218"/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154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  <c r="M219"/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155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155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156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157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  <c r="M223"/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158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3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159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  <c r="M225"/>
    </row>
    <row r="226" spans="1:13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160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3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155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3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161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  <c r="M228"/>
    </row>
    <row r="229" spans="1:13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161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  <c r="M229"/>
    </row>
    <row r="230" spans="1:13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162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  <c r="M230"/>
    </row>
    <row r="231" spans="1:13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162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  <c r="M231"/>
    </row>
    <row r="232" spans="1:13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163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  <c r="M232"/>
    </row>
    <row r="233" spans="1:13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163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  <c r="M233"/>
    </row>
    <row r="234" spans="1:13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163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  <c r="M234"/>
    </row>
    <row r="235" spans="1:13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164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3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165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3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166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  <c r="M237"/>
    </row>
    <row r="238" spans="1:13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167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  <c r="M238"/>
    </row>
    <row r="239" spans="1:13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168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  <c r="M239"/>
    </row>
    <row r="240" spans="1:13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169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3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170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3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170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3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171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3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172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3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173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3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174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3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175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3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176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3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177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3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177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3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178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  <c r="M251"/>
    </row>
    <row r="252" spans="1:13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179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  <c r="M252"/>
    </row>
    <row r="253" spans="1:13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180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  <c r="M253"/>
    </row>
    <row r="254" spans="1:13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180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  <c r="M254"/>
    </row>
    <row r="255" spans="1:13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181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  <c r="M255"/>
    </row>
    <row r="256" spans="1:13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182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  <c r="M256"/>
    </row>
    <row r="257" spans="1:13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183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3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183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3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184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  <c r="M259"/>
    </row>
    <row r="260" spans="1:13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185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  <c r="M260"/>
    </row>
    <row r="261" spans="1:13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186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3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186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3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186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3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187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3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187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3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187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3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188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3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188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3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189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  <c r="M269"/>
    </row>
    <row r="270" spans="1:13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190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  <c r="M270"/>
    </row>
    <row r="271" spans="1:13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191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  <c r="M271"/>
    </row>
    <row r="272" spans="1:13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192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3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170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3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170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3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193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3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172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3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173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3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174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3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175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3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194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3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195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  <c r="M281"/>
    </row>
    <row r="282" spans="1:13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195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  <c r="M282"/>
    </row>
    <row r="283" spans="1:13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196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  <c r="M283"/>
    </row>
    <row r="284" spans="1:13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197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  <c r="M284"/>
    </row>
    <row r="285" spans="1:13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198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  <c r="M285"/>
    </row>
    <row r="286" spans="1:13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198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  <c r="M286"/>
    </row>
    <row r="287" spans="1:13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199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  <c r="M287"/>
    </row>
    <row r="288" spans="1:13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200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  <c r="M288"/>
    </row>
    <row r="289" spans="1:13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201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3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201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3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202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  <c r="M291"/>
    </row>
    <row r="292" spans="1:13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203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  <c r="M292"/>
    </row>
    <row r="293" spans="1:13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204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3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204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3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204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3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187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3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187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3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187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3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188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3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188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3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189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  <c r="M301"/>
    </row>
    <row r="302" spans="1:13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190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  <c r="M302"/>
    </row>
    <row r="303" spans="1:13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205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  <c r="M303"/>
    </row>
    <row r="304" spans="1:13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206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  <c r="M304"/>
    </row>
    <row r="305" spans="1:13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192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3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170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3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170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3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193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3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172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3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173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3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174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3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175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3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194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3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207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3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207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3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208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  <c r="M316"/>
    </row>
    <row r="317" spans="1:13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209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3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210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  <c r="M318"/>
    </row>
    <row r="319" spans="1:13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210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  <c r="M319"/>
    </row>
    <row r="320" spans="1:13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211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  <c r="M320"/>
    </row>
    <row r="321" spans="1:13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212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  <c r="M321"/>
    </row>
    <row r="322" spans="1:13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213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3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213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3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214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3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215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3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216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3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216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3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217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3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187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3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187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3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187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3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218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3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218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3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219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  <c r="M334"/>
    </row>
    <row r="335" spans="1:13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220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  <c r="M335"/>
    </row>
    <row r="336" spans="1:13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221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  <c r="M336"/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169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169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170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193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172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173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174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175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194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207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207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208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  <c r="M348"/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209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210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  <c r="M350"/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210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  <c r="M351"/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211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  <c r="M352"/>
    </row>
    <row r="353" spans="1:13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212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  <c r="M353"/>
    </row>
    <row r="354" spans="1:13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213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3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213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3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214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3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222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3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216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3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216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3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216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3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187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3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187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3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187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3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218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3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218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3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219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  <c r="M366"/>
    </row>
    <row r="367" spans="1:13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220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  <c r="M367"/>
    </row>
    <row r="368" spans="1:13">
      <c r="A368" s="92"/>
      <c r="B368" s="92"/>
      <c r="C368" s="93"/>
      <c r="D368" s="94"/>
      <c r="E368" s="95"/>
      <c r="F368" s="96"/>
      <c r="G368" s="97" t="s">
        <v>223</v>
      </c>
      <c r="H368" s="80">
        <v>335</v>
      </c>
      <c r="I368" s="118">
        <f>SUM(I34+I184)</f>
        <v>2000</v>
      </c>
      <c r="J368" s="118">
        <f>SUM(J34+J184)</f>
        <v>1000</v>
      </c>
      <c r="K368" s="118">
        <f>SUM(K34+K184)</f>
        <v>117.33</v>
      </c>
      <c r="L368" s="118">
        <f>SUM(L34+L184)</f>
        <v>117.33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288"/>
      <c r="B370" s="288"/>
      <c r="C370" s="288"/>
      <c r="D370" s="340" t="s">
        <v>224</v>
      </c>
      <c r="E370" s="340"/>
      <c r="F370" s="340"/>
      <c r="G370" s="340"/>
      <c r="H370" s="289"/>
      <c r="I370" s="100"/>
      <c r="J370" s="99"/>
      <c r="K370" s="340" t="s">
        <v>225</v>
      </c>
      <c r="L370" s="340"/>
    </row>
    <row r="371" spans="1:12" ht="18.75" customHeight="1">
      <c r="A371" s="136" t="s">
        <v>226</v>
      </c>
      <c r="B371" s="136"/>
      <c r="C371" s="136"/>
      <c r="D371" s="136"/>
      <c r="E371" s="136"/>
      <c r="F371" s="136"/>
      <c r="G371" s="136"/>
      <c r="I371" s="284" t="s">
        <v>227</v>
      </c>
      <c r="K371" s="317" t="s">
        <v>228</v>
      </c>
      <c r="L371" s="317"/>
    </row>
    <row r="372" spans="1:12" ht="15.75" customHeight="1">
      <c r="D372" s="135"/>
      <c r="I372" s="13"/>
      <c r="K372" s="13"/>
      <c r="L372" s="13"/>
    </row>
    <row r="373" spans="1:12" ht="22.5" customHeight="1">
      <c r="A373" s="288"/>
      <c r="B373" s="288"/>
      <c r="C373" s="288"/>
      <c r="D373" s="343" t="s">
        <v>397</v>
      </c>
      <c r="E373" s="343"/>
      <c r="F373" s="343"/>
      <c r="G373" s="343"/>
      <c r="I373" s="13"/>
      <c r="K373" s="340" t="s">
        <v>229</v>
      </c>
      <c r="L373" s="340"/>
    </row>
    <row r="374" spans="1:12" ht="24.75" customHeight="1">
      <c r="A374" s="341" t="s">
        <v>230</v>
      </c>
      <c r="B374" s="341"/>
      <c r="C374" s="341"/>
      <c r="D374" s="341"/>
      <c r="E374" s="341"/>
      <c r="F374" s="341"/>
      <c r="G374" s="341"/>
      <c r="H374" s="286"/>
      <c r="I374" s="14" t="s">
        <v>227</v>
      </c>
      <c r="K374" s="317" t="s">
        <v>228</v>
      </c>
      <c r="L374" s="317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CEED-1CAD-4BC4-BC58-A5DEF5B9B40F}">
  <dimension ref="A1:L98"/>
  <sheetViews>
    <sheetView workbookViewId="0">
      <selection activeCell="A16" sqref="A16:K16"/>
    </sheetView>
  </sheetViews>
  <sheetFormatPr defaultRowHeight="15"/>
  <cols>
    <col min="1" max="2" width="1.85546875" style="270" customWidth="1"/>
    <col min="3" max="3" width="1.5703125" style="270" customWidth="1"/>
    <col min="4" max="4" width="2.28515625" style="270" customWidth="1"/>
    <col min="5" max="5" width="2" style="270" customWidth="1"/>
    <col min="6" max="6" width="2.42578125" style="270" customWidth="1"/>
    <col min="7" max="7" width="35.85546875" style="271" customWidth="1"/>
    <col min="8" max="8" width="3.42578125" style="233" customWidth="1"/>
    <col min="9" max="10" width="10.7109375" style="271" customWidth="1"/>
    <col min="11" max="11" width="13.28515625" style="271" customWidth="1"/>
    <col min="12" max="12" width="9.140625" style="309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302"/>
      <c r="B1" s="302"/>
      <c r="C1" s="302"/>
      <c r="D1" s="302"/>
      <c r="E1" s="302"/>
      <c r="F1" s="302"/>
      <c r="G1" s="302"/>
      <c r="H1" s="231" t="s">
        <v>352</v>
      </c>
      <c r="I1" s="308"/>
      <c r="J1" s="309"/>
      <c r="K1" s="302"/>
    </row>
    <row r="2" spans="1:11">
      <c r="A2" s="302"/>
      <c r="B2" s="302"/>
      <c r="C2" s="302"/>
      <c r="D2" s="302"/>
      <c r="E2" s="302"/>
      <c r="F2" s="302"/>
      <c r="G2" s="302"/>
      <c r="H2" s="231" t="s">
        <v>353</v>
      </c>
      <c r="I2" s="308"/>
      <c r="J2" s="309"/>
      <c r="K2" s="302"/>
    </row>
    <row r="3" spans="1:11" ht="15.75" customHeight="1">
      <c r="A3" s="302"/>
      <c r="B3" s="302"/>
      <c r="C3" s="302"/>
      <c r="D3" s="302"/>
      <c r="E3" s="302"/>
      <c r="F3" s="302"/>
      <c r="G3" s="302"/>
      <c r="H3" s="231" t="s">
        <v>354</v>
      </c>
      <c r="I3" s="308"/>
      <c r="J3" s="232"/>
      <c r="K3" s="302"/>
    </row>
    <row r="4" spans="1:11" ht="6.75" customHeight="1">
      <c r="A4" s="302"/>
      <c r="B4" s="302"/>
      <c r="C4" s="302"/>
      <c r="D4" s="302"/>
      <c r="E4" s="302"/>
      <c r="F4" s="302"/>
      <c r="G4" s="302"/>
      <c r="I4" s="309"/>
      <c r="J4" s="232"/>
      <c r="K4" s="302"/>
    </row>
    <row r="5" spans="1:11">
      <c r="A5" s="361" t="s">
        <v>355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</row>
    <row r="6" spans="1:11" ht="30" customHeight="1">
      <c r="A6" s="359" t="s">
        <v>6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</row>
    <row r="7" spans="1:11">
      <c r="A7" s="359" t="s">
        <v>7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11" ht="7.5" customHeight="1">
      <c r="A8" s="298"/>
      <c r="B8" s="298"/>
      <c r="C8" s="298"/>
      <c r="D8" s="298"/>
      <c r="E8" s="298"/>
      <c r="F8" s="297"/>
      <c r="G8" s="353"/>
      <c r="H8" s="353"/>
      <c r="I8" s="359"/>
      <c r="J8" s="359"/>
      <c r="K8" s="359"/>
    </row>
    <row r="9" spans="1:11" ht="15" customHeight="1">
      <c r="A9" s="362" t="s">
        <v>356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</row>
    <row r="10" spans="1:11" ht="7.5" customHeight="1">
      <c r="A10" s="299"/>
      <c r="B10" s="300"/>
      <c r="C10" s="300"/>
      <c r="D10" s="300"/>
      <c r="E10" s="300"/>
      <c r="F10" s="300"/>
      <c r="G10" s="300"/>
      <c r="H10" s="300"/>
      <c r="I10" s="300"/>
      <c r="J10" s="300"/>
      <c r="K10" s="300"/>
    </row>
    <row r="11" spans="1:11">
      <c r="A11" s="360" t="s">
        <v>402</v>
      </c>
      <c r="B11" s="359"/>
      <c r="C11" s="359"/>
      <c r="D11" s="359"/>
      <c r="E11" s="359"/>
      <c r="F11" s="359"/>
      <c r="G11" s="359"/>
      <c r="H11" s="359"/>
      <c r="I11" s="359"/>
      <c r="J11" s="359"/>
      <c r="K11" s="359"/>
    </row>
    <row r="12" spans="1:11">
      <c r="A12" s="359" t="s">
        <v>396</v>
      </c>
      <c r="B12" s="359"/>
      <c r="C12" s="359"/>
      <c r="D12" s="359"/>
      <c r="E12" s="359"/>
      <c r="F12" s="359"/>
      <c r="G12" s="359"/>
      <c r="H12" s="359"/>
      <c r="I12" s="359"/>
      <c r="J12" s="359"/>
      <c r="K12" s="359"/>
    </row>
    <row r="13" spans="1:11">
      <c r="A13" s="359" t="s">
        <v>9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</row>
    <row r="14" spans="1:11" ht="11.25" customHeight="1">
      <c r="A14" s="299"/>
      <c r="B14" s="300"/>
      <c r="C14" s="300"/>
      <c r="D14" s="300"/>
      <c r="E14" s="300"/>
      <c r="F14" s="300"/>
      <c r="G14" s="297"/>
      <c r="H14" s="297"/>
      <c r="I14" s="297"/>
      <c r="J14" s="297"/>
      <c r="K14" s="297"/>
    </row>
    <row r="15" spans="1:11">
      <c r="A15" s="360" t="s">
        <v>10</v>
      </c>
      <c r="B15" s="359"/>
      <c r="C15" s="359"/>
      <c r="D15" s="359"/>
      <c r="E15" s="359"/>
      <c r="F15" s="359"/>
      <c r="G15" s="359"/>
      <c r="H15" s="359"/>
      <c r="I15" s="359"/>
      <c r="J15" s="359"/>
      <c r="K15" s="359"/>
    </row>
    <row r="16" spans="1:11" ht="15" customHeight="1">
      <c r="A16" s="359" t="s">
        <v>404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</row>
    <row r="17" spans="1:11">
      <c r="A17" s="296"/>
      <c r="B17" s="297"/>
      <c r="C17" s="297"/>
      <c r="D17" s="297"/>
      <c r="E17" s="297"/>
      <c r="F17" s="297"/>
      <c r="G17" s="297" t="s">
        <v>357</v>
      </c>
      <c r="H17" s="297"/>
      <c r="I17" s="302"/>
      <c r="J17" s="302"/>
      <c r="K17" s="234"/>
    </row>
    <row r="18" spans="1:11" ht="9" customHeight="1">
      <c r="A18" s="359"/>
      <c r="B18" s="359"/>
      <c r="C18" s="359"/>
      <c r="D18" s="359"/>
      <c r="E18" s="359"/>
      <c r="F18" s="359"/>
      <c r="G18" s="359"/>
      <c r="H18" s="359"/>
      <c r="I18" s="359"/>
      <c r="J18" s="359"/>
      <c r="K18" s="359"/>
    </row>
    <row r="19" spans="1:11">
      <c r="A19" s="296"/>
      <c r="B19" s="297"/>
      <c r="C19" s="297"/>
      <c r="D19" s="297"/>
      <c r="E19" s="297"/>
      <c r="F19" s="297"/>
      <c r="G19" s="297"/>
      <c r="H19" s="297"/>
      <c r="I19" s="235"/>
      <c r="J19" s="236"/>
      <c r="K19" s="237" t="s">
        <v>13</v>
      </c>
    </row>
    <row r="20" spans="1:11">
      <c r="A20" s="296"/>
      <c r="B20" s="297"/>
      <c r="C20" s="297"/>
      <c r="D20" s="297"/>
      <c r="E20" s="297"/>
      <c r="F20" s="297"/>
      <c r="G20" s="297"/>
      <c r="H20" s="297"/>
      <c r="I20" s="238"/>
      <c r="J20" s="238" t="s">
        <v>358</v>
      </c>
      <c r="K20" s="239"/>
    </row>
    <row r="21" spans="1:11">
      <c r="A21" s="296"/>
      <c r="B21" s="297"/>
      <c r="C21" s="297"/>
      <c r="D21" s="297"/>
      <c r="E21" s="297"/>
      <c r="F21" s="297"/>
      <c r="G21" s="297"/>
      <c r="H21" s="297"/>
      <c r="I21" s="238"/>
      <c r="J21" s="238" t="s">
        <v>15</v>
      </c>
      <c r="K21" s="239"/>
    </row>
    <row r="22" spans="1:11">
      <c r="A22" s="296"/>
      <c r="B22" s="297"/>
      <c r="C22" s="297"/>
      <c r="D22" s="297"/>
      <c r="E22" s="297"/>
      <c r="F22" s="297"/>
      <c r="G22" s="297"/>
      <c r="H22" s="297"/>
      <c r="I22" s="240"/>
      <c r="J22" s="238" t="s">
        <v>17</v>
      </c>
      <c r="K22" s="239" t="s">
        <v>18</v>
      </c>
    </row>
    <row r="23" spans="1:11" ht="8.25" customHeight="1">
      <c r="A23" s="298"/>
      <c r="B23" s="298"/>
      <c r="C23" s="298"/>
      <c r="D23" s="298"/>
      <c r="E23" s="298"/>
      <c r="F23" s="298"/>
      <c r="G23" s="297"/>
      <c r="H23" s="297"/>
      <c r="I23" s="241"/>
      <c r="J23" s="241"/>
      <c r="K23" s="242"/>
    </row>
    <row r="24" spans="1:11">
      <c r="A24" s="298"/>
      <c r="B24" s="298"/>
      <c r="C24" s="298"/>
      <c r="D24" s="298"/>
      <c r="E24" s="298"/>
      <c r="F24" s="298"/>
      <c r="G24" s="243"/>
      <c r="H24" s="297"/>
      <c r="I24" s="241"/>
      <c r="J24" s="241"/>
      <c r="K24" s="240" t="s">
        <v>359</v>
      </c>
    </row>
    <row r="25" spans="1:11" ht="15" customHeight="1">
      <c r="A25" s="350" t="s">
        <v>27</v>
      </c>
      <c r="B25" s="354"/>
      <c r="C25" s="354"/>
      <c r="D25" s="354"/>
      <c r="E25" s="354"/>
      <c r="F25" s="354"/>
      <c r="G25" s="350" t="s">
        <v>28</v>
      </c>
      <c r="H25" s="350" t="s">
        <v>360</v>
      </c>
      <c r="I25" s="355" t="s">
        <v>361</v>
      </c>
      <c r="J25" s="356"/>
      <c r="K25" s="356"/>
    </row>
    <row r="26" spans="1:11">
      <c r="A26" s="354"/>
      <c r="B26" s="354"/>
      <c r="C26" s="354"/>
      <c r="D26" s="354"/>
      <c r="E26" s="354"/>
      <c r="F26" s="354"/>
      <c r="G26" s="350"/>
      <c r="H26" s="350"/>
      <c r="I26" s="357" t="s">
        <v>248</v>
      </c>
      <c r="J26" s="357"/>
      <c r="K26" s="358"/>
    </row>
    <row r="27" spans="1:11" ht="25.5" customHeight="1">
      <c r="A27" s="354"/>
      <c r="B27" s="354"/>
      <c r="C27" s="354"/>
      <c r="D27" s="354"/>
      <c r="E27" s="354"/>
      <c r="F27" s="354"/>
      <c r="G27" s="350"/>
      <c r="H27" s="350"/>
      <c r="I27" s="350" t="s">
        <v>362</v>
      </c>
      <c r="J27" s="350" t="s">
        <v>363</v>
      </c>
      <c r="K27" s="351"/>
    </row>
    <row r="28" spans="1:11" ht="36" customHeight="1">
      <c r="A28" s="354"/>
      <c r="B28" s="354"/>
      <c r="C28" s="354"/>
      <c r="D28" s="354"/>
      <c r="E28" s="354"/>
      <c r="F28" s="354"/>
      <c r="G28" s="350"/>
      <c r="H28" s="350"/>
      <c r="I28" s="350"/>
      <c r="J28" s="305" t="s">
        <v>364</v>
      </c>
      <c r="K28" s="305" t="s">
        <v>365</v>
      </c>
    </row>
    <row r="29" spans="1:11">
      <c r="A29" s="352">
        <v>1</v>
      </c>
      <c r="B29" s="352"/>
      <c r="C29" s="352"/>
      <c r="D29" s="352"/>
      <c r="E29" s="352"/>
      <c r="F29" s="352"/>
      <c r="G29" s="306">
        <v>2</v>
      </c>
      <c r="H29" s="306">
        <v>3</v>
      </c>
      <c r="I29" s="306">
        <v>4</v>
      </c>
      <c r="J29" s="306">
        <v>5</v>
      </c>
      <c r="K29" s="306">
        <v>6</v>
      </c>
    </row>
    <row r="30" spans="1:11">
      <c r="A30" s="244">
        <v>2</v>
      </c>
      <c r="B30" s="244"/>
      <c r="C30" s="245"/>
      <c r="D30" s="245"/>
      <c r="E30" s="245"/>
      <c r="F30" s="245"/>
      <c r="G30" s="246" t="s">
        <v>366</v>
      </c>
      <c r="H30" s="247">
        <v>1</v>
      </c>
      <c r="I30" s="248">
        <f>I31+I37+I39+I42+I47+I59+I66+I75+I81</f>
        <v>72.67</v>
      </c>
      <c r="J30" s="248">
        <f>J31+J37+J39+J42+J47+J59+J66+J75+J81</f>
        <v>17543.47</v>
      </c>
      <c r="K30" s="248">
        <f>K31+K37+K39+K42+K47+K59+K66+K75+K81</f>
        <v>0</v>
      </c>
    </row>
    <row r="31" spans="1:11" ht="15" hidden="1" customHeight="1">
      <c r="A31" s="244">
        <v>2</v>
      </c>
      <c r="B31" s="244">
        <v>1</v>
      </c>
      <c r="C31" s="244"/>
      <c r="D31" s="244"/>
      <c r="E31" s="244"/>
      <c r="F31" s="244"/>
      <c r="G31" s="249" t="s">
        <v>39</v>
      </c>
      <c r="H31" s="247">
        <v>2</v>
      </c>
      <c r="I31" s="248">
        <f>I32+I36</f>
        <v>0</v>
      </c>
      <c r="J31" s="248">
        <f>J32+J36</f>
        <v>17137.64</v>
      </c>
      <c r="K31" s="248">
        <f>K32+K36</f>
        <v>0</v>
      </c>
    </row>
    <row r="32" spans="1:11" ht="15" hidden="1" customHeight="1">
      <c r="A32" s="245">
        <v>2</v>
      </c>
      <c r="B32" s="245">
        <v>1</v>
      </c>
      <c r="C32" s="245">
        <v>1</v>
      </c>
      <c r="D32" s="245"/>
      <c r="E32" s="245"/>
      <c r="F32" s="245"/>
      <c r="G32" s="250" t="s">
        <v>367</v>
      </c>
      <c r="H32" s="306">
        <v>3</v>
      </c>
      <c r="I32" s="251">
        <f>I33+I35</f>
        <v>0</v>
      </c>
      <c r="J32" s="251">
        <f>J33+J35</f>
        <v>16852.009999999998</v>
      </c>
      <c r="K32" s="251">
        <f>K33+K35</f>
        <v>0</v>
      </c>
    </row>
    <row r="33" spans="1:11" ht="15" hidden="1" customHeight="1">
      <c r="A33" s="245">
        <v>2</v>
      </c>
      <c r="B33" s="245">
        <v>1</v>
      </c>
      <c r="C33" s="245">
        <v>1</v>
      </c>
      <c r="D33" s="245">
        <v>1</v>
      </c>
      <c r="E33" s="245">
        <v>1</v>
      </c>
      <c r="F33" s="245">
        <v>1</v>
      </c>
      <c r="G33" s="250" t="s">
        <v>368</v>
      </c>
      <c r="H33" s="306">
        <v>4</v>
      </c>
      <c r="I33" s="251"/>
      <c r="J33" s="251">
        <v>16852.009999999998</v>
      </c>
      <c r="K33" s="251"/>
    </row>
    <row r="34" spans="1:11" ht="15" hidden="1" customHeight="1">
      <c r="A34" s="245"/>
      <c r="B34" s="245"/>
      <c r="C34" s="245"/>
      <c r="D34" s="245"/>
      <c r="E34" s="245"/>
      <c r="F34" s="245"/>
      <c r="G34" s="250" t="s">
        <v>369</v>
      </c>
      <c r="H34" s="306">
        <v>5</v>
      </c>
      <c r="I34" s="251"/>
      <c r="J34" s="251">
        <v>3329.45</v>
      </c>
      <c r="K34" s="251"/>
    </row>
    <row r="35" spans="1:11" hidden="1" collapsed="1">
      <c r="A35" s="245">
        <v>2</v>
      </c>
      <c r="B35" s="245">
        <v>1</v>
      </c>
      <c r="C35" s="245">
        <v>1</v>
      </c>
      <c r="D35" s="245">
        <v>1</v>
      </c>
      <c r="E35" s="245">
        <v>2</v>
      </c>
      <c r="F35" s="245">
        <v>1</v>
      </c>
      <c r="G35" s="250" t="s">
        <v>42</v>
      </c>
      <c r="H35" s="306">
        <v>6</v>
      </c>
      <c r="I35" s="251"/>
      <c r="J35" s="251"/>
      <c r="K35" s="251"/>
    </row>
    <row r="36" spans="1:11" ht="15" hidden="1" customHeight="1">
      <c r="A36" s="245">
        <v>2</v>
      </c>
      <c r="B36" s="245">
        <v>1</v>
      </c>
      <c r="C36" s="245">
        <v>2</v>
      </c>
      <c r="D36" s="245"/>
      <c r="E36" s="245"/>
      <c r="F36" s="245"/>
      <c r="G36" s="250" t="s">
        <v>43</v>
      </c>
      <c r="H36" s="306">
        <v>7</v>
      </c>
      <c r="I36" s="251"/>
      <c r="J36" s="251">
        <v>285.63</v>
      </c>
      <c r="K36" s="251"/>
    </row>
    <row r="37" spans="1:11">
      <c r="A37" s="244">
        <v>2</v>
      </c>
      <c r="B37" s="244">
        <v>2</v>
      </c>
      <c r="C37" s="244"/>
      <c r="D37" s="244"/>
      <c r="E37" s="244"/>
      <c r="F37" s="244"/>
      <c r="G37" s="249" t="s">
        <v>370</v>
      </c>
      <c r="H37" s="247">
        <v>8</v>
      </c>
      <c r="I37" s="252">
        <f>I38</f>
        <v>72.67</v>
      </c>
      <c r="J37" s="252">
        <f>J38</f>
        <v>199</v>
      </c>
      <c r="K37" s="252">
        <f>K38</f>
        <v>0</v>
      </c>
    </row>
    <row r="38" spans="1:11">
      <c r="A38" s="245">
        <v>2</v>
      </c>
      <c r="B38" s="245">
        <v>2</v>
      </c>
      <c r="C38" s="245">
        <v>1</v>
      </c>
      <c r="D38" s="245"/>
      <c r="E38" s="245"/>
      <c r="F38" s="245"/>
      <c r="G38" s="250" t="s">
        <v>370</v>
      </c>
      <c r="H38" s="306">
        <v>9</v>
      </c>
      <c r="I38" s="251">
        <v>72.67</v>
      </c>
      <c r="J38" s="251">
        <v>199</v>
      </c>
      <c r="K38" s="251"/>
    </row>
    <row r="39" spans="1:11" hidden="1" collapsed="1">
      <c r="A39" s="244">
        <v>2</v>
      </c>
      <c r="B39" s="244">
        <v>3</v>
      </c>
      <c r="C39" s="244"/>
      <c r="D39" s="244"/>
      <c r="E39" s="244"/>
      <c r="F39" s="244"/>
      <c r="G39" s="249" t="s">
        <v>60</v>
      </c>
      <c r="H39" s="247">
        <v>10</v>
      </c>
      <c r="I39" s="248">
        <f>I40+I41</f>
        <v>0</v>
      </c>
      <c r="J39" s="248">
        <f>J40+J41</f>
        <v>0</v>
      </c>
      <c r="K39" s="248">
        <f>K40+K41</f>
        <v>0</v>
      </c>
    </row>
    <row r="40" spans="1:11" hidden="1" collapsed="1">
      <c r="A40" s="245">
        <v>2</v>
      </c>
      <c r="B40" s="245">
        <v>3</v>
      </c>
      <c r="C40" s="245">
        <v>1</v>
      </c>
      <c r="D40" s="245"/>
      <c r="E40" s="245"/>
      <c r="F40" s="245"/>
      <c r="G40" s="250" t="s">
        <v>61</v>
      </c>
      <c r="H40" s="306">
        <v>11</v>
      </c>
      <c r="I40" s="251"/>
      <c r="J40" s="251"/>
      <c r="K40" s="251"/>
    </row>
    <row r="41" spans="1:11" hidden="1" collapsed="1">
      <c r="A41" s="245">
        <v>2</v>
      </c>
      <c r="B41" s="245">
        <v>3</v>
      </c>
      <c r="C41" s="245">
        <v>2</v>
      </c>
      <c r="D41" s="245"/>
      <c r="E41" s="245"/>
      <c r="F41" s="245"/>
      <c r="G41" s="250" t="s">
        <v>72</v>
      </c>
      <c r="H41" s="306">
        <v>12</v>
      </c>
      <c r="I41" s="251"/>
      <c r="J41" s="251"/>
      <c r="K41" s="251"/>
    </row>
    <row r="42" spans="1:11" hidden="1" collapsed="1">
      <c r="A42" s="244">
        <v>2</v>
      </c>
      <c r="B42" s="244">
        <v>4</v>
      </c>
      <c r="C42" s="244"/>
      <c r="D42" s="244"/>
      <c r="E42" s="244"/>
      <c r="F42" s="244"/>
      <c r="G42" s="249" t="s">
        <v>73</v>
      </c>
      <c r="H42" s="247">
        <v>13</v>
      </c>
      <c r="I42" s="248">
        <f>I43</f>
        <v>0</v>
      </c>
      <c r="J42" s="248">
        <f>J43</f>
        <v>0</v>
      </c>
      <c r="K42" s="248">
        <f>K43</f>
        <v>0</v>
      </c>
    </row>
    <row r="43" spans="1:11" hidden="1" collapsed="1">
      <c r="A43" s="245">
        <v>2</v>
      </c>
      <c r="B43" s="245">
        <v>4</v>
      </c>
      <c r="C43" s="245">
        <v>1</v>
      </c>
      <c r="D43" s="245"/>
      <c r="E43" s="245"/>
      <c r="F43" s="245"/>
      <c r="G43" s="250" t="s">
        <v>371</v>
      </c>
      <c r="H43" s="306">
        <v>14</v>
      </c>
      <c r="I43" s="251">
        <f>I44+I45+I46</f>
        <v>0</v>
      </c>
      <c r="J43" s="251">
        <f>J44+J45+J46</f>
        <v>0</v>
      </c>
      <c r="K43" s="251">
        <f>K44+K45+K46</f>
        <v>0</v>
      </c>
    </row>
    <row r="44" spans="1:11" hidden="1" collapsed="1">
      <c r="A44" s="245">
        <v>2</v>
      </c>
      <c r="B44" s="245">
        <v>4</v>
      </c>
      <c r="C44" s="245">
        <v>1</v>
      </c>
      <c r="D44" s="245">
        <v>1</v>
      </c>
      <c r="E44" s="245">
        <v>1</v>
      </c>
      <c r="F44" s="245">
        <v>1</v>
      </c>
      <c r="G44" s="250" t="s">
        <v>75</v>
      </c>
      <c r="H44" s="306">
        <v>15</v>
      </c>
      <c r="I44" s="251"/>
      <c r="J44" s="251"/>
      <c r="K44" s="251"/>
    </row>
    <row r="45" spans="1:11" hidden="1" collapsed="1">
      <c r="A45" s="245">
        <v>2</v>
      </c>
      <c r="B45" s="245">
        <v>4</v>
      </c>
      <c r="C45" s="245">
        <v>1</v>
      </c>
      <c r="D45" s="245">
        <v>1</v>
      </c>
      <c r="E45" s="245">
        <v>1</v>
      </c>
      <c r="F45" s="245">
        <v>2</v>
      </c>
      <c r="G45" s="250" t="s">
        <v>76</v>
      </c>
      <c r="H45" s="306">
        <v>16</v>
      </c>
      <c r="I45" s="251"/>
      <c r="J45" s="251"/>
      <c r="K45" s="251"/>
    </row>
    <row r="46" spans="1:11" hidden="1" collapsed="1">
      <c r="A46" s="245">
        <v>2</v>
      </c>
      <c r="B46" s="245">
        <v>4</v>
      </c>
      <c r="C46" s="245">
        <v>1</v>
      </c>
      <c r="D46" s="245">
        <v>1</v>
      </c>
      <c r="E46" s="245">
        <v>1</v>
      </c>
      <c r="F46" s="245">
        <v>3</v>
      </c>
      <c r="G46" s="250" t="s">
        <v>77</v>
      </c>
      <c r="H46" s="306">
        <v>17</v>
      </c>
      <c r="I46" s="251"/>
      <c r="J46" s="251"/>
      <c r="K46" s="251"/>
    </row>
    <row r="47" spans="1:11" hidden="1" collapsed="1">
      <c r="A47" s="244">
        <v>2</v>
      </c>
      <c r="B47" s="244">
        <v>5</v>
      </c>
      <c r="C47" s="244"/>
      <c r="D47" s="244"/>
      <c r="E47" s="244"/>
      <c r="F47" s="244"/>
      <c r="G47" s="249" t="s">
        <v>78</v>
      </c>
      <c r="H47" s="247">
        <v>18</v>
      </c>
      <c r="I47" s="248">
        <f>I48+I51+I54</f>
        <v>0</v>
      </c>
      <c r="J47" s="248">
        <f>J48+J51+J54</f>
        <v>0</v>
      </c>
      <c r="K47" s="248">
        <f>K48+K51+K54</f>
        <v>0</v>
      </c>
    </row>
    <row r="48" spans="1:11" hidden="1" collapsed="1">
      <c r="A48" s="245">
        <v>2</v>
      </c>
      <c r="B48" s="245">
        <v>5</v>
      </c>
      <c r="C48" s="245">
        <v>1</v>
      </c>
      <c r="D48" s="245"/>
      <c r="E48" s="245"/>
      <c r="F48" s="245"/>
      <c r="G48" s="250" t="s">
        <v>79</v>
      </c>
      <c r="H48" s="306">
        <v>19</v>
      </c>
      <c r="I48" s="251">
        <f>I49+I50</f>
        <v>0</v>
      </c>
      <c r="J48" s="251">
        <f>J49+J50</f>
        <v>0</v>
      </c>
      <c r="K48" s="251">
        <f>K49+K50</f>
        <v>0</v>
      </c>
    </row>
    <row r="49" spans="1:12" ht="24" hidden="1" customHeight="1" collapsed="1">
      <c r="A49" s="245">
        <v>2</v>
      </c>
      <c r="B49" s="245">
        <v>5</v>
      </c>
      <c r="C49" s="245">
        <v>1</v>
      </c>
      <c r="D49" s="245">
        <v>1</v>
      </c>
      <c r="E49" s="245">
        <v>1</v>
      </c>
      <c r="F49" s="245">
        <v>1</v>
      </c>
      <c r="G49" s="250" t="s">
        <v>80</v>
      </c>
      <c r="H49" s="306">
        <v>20</v>
      </c>
      <c r="I49" s="251"/>
      <c r="J49" s="251"/>
      <c r="K49" s="251"/>
      <c r="L49"/>
    </row>
    <row r="50" spans="1:12" hidden="1" collapsed="1">
      <c r="A50" s="245">
        <v>2</v>
      </c>
      <c r="B50" s="245">
        <v>5</v>
      </c>
      <c r="C50" s="245">
        <v>1</v>
      </c>
      <c r="D50" s="245">
        <v>1</v>
      </c>
      <c r="E50" s="245">
        <v>1</v>
      </c>
      <c r="F50" s="245">
        <v>2</v>
      </c>
      <c r="G50" s="250" t="s">
        <v>81</v>
      </c>
      <c r="H50" s="306">
        <v>21</v>
      </c>
      <c r="I50" s="251"/>
      <c r="J50" s="251"/>
      <c r="K50" s="251"/>
    </row>
    <row r="51" spans="1:12" hidden="1" collapsed="1">
      <c r="A51" s="245">
        <v>2</v>
      </c>
      <c r="B51" s="245">
        <v>5</v>
      </c>
      <c r="C51" s="245">
        <v>2</v>
      </c>
      <c r="D51" s="245"/>
      <c r="E51" s="245"/>
      <c r="F51" s="245"/>
      <c r="G51" s="250" t="s">
        <v>82</v>
      </c>
      <c r="H51" s="306">
        <v>22</v>
      </c>
      <c r="I51" s="251">
        <f>I52+I53</f>
        <v>0</v>
      </c>
      <c r="J51" s="251">
        <f>J52+J53</f>
        <v>0</v>
      </c>
      <c r="K51" s="251">
        <f>K52+K53</f>
        <v>0</v>
      </c>
    </row>
    <row r="52" spans="1:12" ht="24" hidden="1" customHeight="1" collapsed="1">
      <c r="A52" s="245">
        <v>2</v>
      </c>
      <c r="B52" s="245">
        <v>5</v>
      </c>
      <c r="C52" s="245">
        <v>2</v>
      </c>
      <c r="D52" s="245">
        <v>1</v>
      </c>
      <c r="E52" s="245">
        <v>1</v>
      </c>
      <c r="F52" s="245">
        <v>1</v>
      </c>
      <c r="G52" s="250" t="s">
        <v>83</v>
      </c>
      <c r="H52" s="306">
        <v>23</v>
      </c>
      <c r="I52" s="251"/>
      <c r="J52" s="251"/>
      <c r="K52" s="251"/>
      <c r="L52"/>
    </row>
    <row r="53" spans="1:12" ht="24" hidden="1" customHeight="1" collapsed="1">
      <c r="A53" s="245">
        <v>2</v>
      </c>
      <c r="B53" s="245">
        <v>5</v>
      </c>
      <c r="C53" s="245">
        <v>2</v>
      </c>
      <c r="D53" s="245">
        <v>1</v>
      </c>
      <c r="E53" s="245">
        <v>1</v>
      </c>
      <c r="F53" s="245">
        <v>2</v>
      </c>
      <c r="G53" s="250" t="s">
        <v>372</v>
      </c>
      <c r="H53" s="306">
        <v>24</v>
      </c>
      <c r="I53" s="251"/>
      <c r="J53" s="251"/>
      <c r="K53" s="251"/>
      <c r="L53"/>
    </row>
    <row r="54" spans="1:12" hidden="1" collapsed="1">
      <c r="A54" s="245">
        <v>2</v>
      </c>
      <c r="B54" s="245">
        <v>5</v>
      </c>
      <c r="C54" s="245">
        <v>3</v>
      </c>
      <c r="D54" s="245"/>
      <c r="E54" s="245"/>
      <c r="F54" s="245"/>
      <c r="G54" s="250" t="s">
        <v>85</v>
      </c>
      <c r="H54" s="306">
        <v>25</v>
      </c>
      <c r="I54" s="251">
        <f>I55+I56+I57+I58</f>
        <v>0</v>
      </c>
      <c r="J54" s="251">
        <f>J55+J56+J57+J58</f>
        <v>0</v>
      </c>
      <c r="K54" s="251">
        <f>K55+K56+K57+K58</f>
        <v>0</v>
      </c>
    </row>
    <row r="55" spans="1:12" ht="24" hidden="1" customHeight="1" collapsed="1">
      <c r="A55" s="245">
        <v>2</v>
      </c>
      <c r="B55" s="245">
        <v>5</v>
      </c>
      <c r="C55" s="245">
        <v>3</v>
      </c>
      <c r="D55" s="245">
        <v>1</v>
      </c>
      <c r="E55" s="245">
        <v>1</v>
      </c>
      <c r="F55" s="245">
        <v>1</v>
      </c>
      <c r="G55" s="250" t="s">
        <v>86</v>
      </c>
      <c r="H55" s="306">
        <v>26</v>
      </c>
      <c r="I55" s="251"/>
      <c r="J55" s="251"/>
      <c r="K55" s="251"/>
      <c r="L55"/>
    </row>
    <row r="56" spans="1:12" hidden="1" collapsed="1">
      <c r="A56" s="245">
        <v>2</v>
      </c>
      <c r="B56" s="245">
        <v>5</v>
      </c>
      <c r="C56" s="245">
        <v>3</v>
      </c>
      <c r="D56" s="245">
        <v>1</v>
      </c>
      <c r="E56" s="245">
        <v>1</v>
      </c>
      <c r="F56" s="245">
        <v>2</v>
      </c>
      <c r="G56" s="250" t="s">
        <v>87</v>
      </c>
      <c r="H56" s="306">
        <v>27</v>
      </c>
      <c r="I56" s="251"/>
      <c r="J56" s="251"/>
      <c r="K56" s="251"/>
    </row>
    <row r="57" spans="1:12" ht="24" hidden="1" customHeight="1" collapsed="1">
      <c r="A57" s="245">
        <v>2</v>
      </c>
      <c r="B57" s="245">
        <v>5</v>
      </c>
      <c r="C57" s="245">
        <v>3</v>
      </c>
      <c r="D57" s="245">
        <v>2</v>
      </c>
      <c r="E57" s="245">
        <v>1</v>
      </c>
      <c r="F57" s="245">
        <v>1</v>
      </c>
      <c r="G57" s="253" t="s">
        <v>88</v>
      </c>
      <c r="H57" s="306">
        <v>28</v>
      </c>
      <c r="I57" s="251"/>
      <c r="J57" s="251"/>
      <c r="K57" s="251"/>
      <c r="L57"/>
    </row>
    <row r="58" spans="1:12" hidden="1" collapsed="1">
      <c r="A58" s="245">
        <v>2</v>
      </c>
      <c r="B58" s="245">
        <v>5</v>
      </c>
      <c r="C58" s="245">
        <v>3</v>
      </c>
      <c r="D58" s="245">
        <v>2</v>
      </c>
      <c r="E58" s="245">
        <v>1</v>
      </c>
      <c r="F58" s="245">
        <v>2</v>
      </c>
      <c r="G58" s="253" t="s">
        <v>89</v>
      </c>
      <c r="H58" s="306">
        <v>29</v>
      </c>
      <c r="I58" s="251"/>
      <c r="J58" s="251"/>
      <c r="K58" s="251"/>
    </row>
    <row r="59" spans="1:12" hidden="1" collapsed="1">
      <c r="A59" s="244">
        <v>2</v>
      </c>
      <c r="B59" s="244">
        <v>6</v>
      </c>
      <c r="C59" s="244"/>
      <c r="D59" s="244"/>
      <c r="E59" s="244"/>
      <c r="F59" s="244"/>
      <c r="G59" s="249" t="s">
        <v>90</v>
      </c>
      <c r="H59" s="247">
        <v>30</v>
      </c>
      <c r="I59" s="248">
        <f>I60+I61+I62+I63+I64+I65</f>
        <v>0</v>
      </c>
      <c r="J59" s="248">
        <f>J60+J61+J62+J63+J64+J65</f>
        <v>0</v>
      </c>
      <c r="K59" s="248">
        <f>K60+K61+K62+K63+K64+K65</f>
        <v>0</v>
      </c>
    </row>
    <row r="60" spans="1:12" hidden="1" collapsed="1">
      <c r="A60" s="245">
        <v>2</v>
      </c>
      <c r="B60" s="245">
        <v>6</v>
      </c>
      <c r="C60" s="245">
        <v>1</v>
      </c>
      <c r="D60" s="245"/>
      <c r="E60" s="245"/>
      <c r="F60" s="245"/>
      <c r="G60" s="250" t="s">
        <v>373</v>
      </c>
      <c r="H60" s="306">
        <v>31</v>
      </c>
      <c r="I60" s="251"/>
      <c r="J60" s="251"/>
      <c r="K60" s="251"/>
    </row>
    <row r="61" spans="1:12" hidden="1" collapsed="1">
      <c r="A61" s="245">
        <v>2</v>
      </c>
      <c r="B61" s="245">
        <v>6</v>
      </c>
      <c r="C61" s="245">
        <v>2</v>
      </c>
      <c r="D61" s="245"/>
      <c r="E61" s="245"/>
      <c r="F61" s="245"/>
      <c r="G61" s="250" t="s">
        <v>374</v>
      </c>
      <c r="H61" s="306">
        <v>32</v>
      </c>
      <c r="I61" s="251"/>
      <c r="J61" s="251"/>
      <c r="K61" s="251"/>
    </row>
    <row r="62" spans="1:12" hidden="1" collapsed="1">
      <c r="A62" s="245">
        <v>2</v>
      </c>
      <c r="B62" s="245">
        <v>6</v>
      </c>
      <c r="C62" s="245">
        <v>3</v>
      </c>
      <c r="D62" s="245"/>
      <c r="E62" s="245"/>
      <c r="F62" s="245"/>
      <c r="G62" s="250" t="s">
        <v>375</v>
      </c>
      <c r="H62" s="306">
        <v>33</v>
      </c>
      <c r="I62" s="251"/>
      <c r="J62" s="251"/>
      <c r="K62" s="251"/>
    </row>
    <row r="63" spans="1:12" ht="24" hidden="1" customHeight="1" collapsed="1">
      <c r="A63" s="245">
        <v>2</v>
      </c>
      <c r="B63" s="245">
        <v>6</v>
      </c>
      <c r="C63" s="245">
        <v>4</v>
      </c>
      <c r="D63" s="245"/>
      <c r="E63" s="245"/>
      <c r="F63" s="245"/>
      <c r="G63" s="250" t="s">
        <v>96</v>
      </c>
      <c r="H63" s="306">
        <v>34</v>
      </c>
      <c r="I63" s="251"/>
      <c r="J63" s="251"/>
      <c r="K63" s="251"/>
      <c r="L63"/>
    </row>
    <row r="64" spans="1:12" ht="24" hidden="1" customHeight="1" collapsed="1">
      <c r="A64" s="245">
        <v>2</v>
      </c>
      <c r="B64" s="245">
        <v>6</v>
      </c>
      <c r="C64" s="245">
        <v>5</v>
      </c>
      <c r="D64" s="245"/>
      <c r="E64" s="245"/>
      <c r="F64" s="245"/>
      <c r="G64" s="250" t="s">
        <v>98</v>
      </c>
      <c r="H64" s="306">
        <v>35</v>
      </c>
      <c r="I64" s="251"/>
      <c r="J64" s="251"/>
      <c r="K64" s="251"/>
      <c r="L64"/>
    </row>
    <row r="65" spans="1:12" hidden="1" collapsed="1">
      <c r="A65" s="245">
        <v>2</v>
      </c>
      <c r="B65" s="245">
        <v>6</v>
      </c>
      <c r="C65" s="245">
        <v>6</v>
      </c>
      <c r="D65" s="245"/>
      <c r="E65" s="245"/>
      <c r="F65" s="245"/>
      <c r="G65" s="250" t="s">
        <v>99</v>
      </c>
      <c r="H65" s="306">
        <v>36</v>
      </c>
      <c r="I65" s="251"/>
      <c r="J65" s="251"/>
      <c r="K65" s="251"/>
    </row>
    <row r="66" spans="1:12" ht="15" hidden="1" customHeight="1">
      <c r="A66" s="244">
        <v>2</v>
      </c>
      <c r="B66" s="244">
        <v>7</v>
      </c>
      <c r="C66" s="245"/>
      <c r="D66" s="245"/>
      <c r="E66" s="245"/>
      <c r="F66" s="245"/>
      <c r="G66" s="249" t="s">
        <v>100</v>
      </c>
      <c r="H66" s="247">
        <v>37</v>
      </c>
      <c r="I66" s="248">
        <f>I67+I70+I74</f>
        <v>0</v>
      </c>
      <c r="J66" s="248">
        <f>J67+J70+J74</f>
        <v>206.83</v>
      </c>
      <c r="K66" s="248">
        <f>K67+K70+K74</f>
        <v>0</v>
      </c>
    </row>
    <row r="67" spans="1:12" hidden="1" collapsed="1">
      <c r="A67" s="245">
        <v>2</v>
      </c>
      <c r="B67" s="245">
        <v>7</v>
      </c>
      <c r="C67" s="245">
        <v>1</v>
      </c>
      <c r="D67" s="245"/>
      <c r="E67" s="245"/>
      <c r="F67" s="245"/>
      <c r="G67" s="254" t="s">
        <v>376</v>
      </c>
      <c r="H67" s="306">
        <v>38</v>
      </c>
      <c r="I67" s="251">
        <f>I68+I69</f>
        <v>0</v>
      </c>
      <c r="J67" s="251">
        <f>J68+J69</f>
        <v>0</v>
      </c>
      <c r="K67" s="251">
        <f>K68+K69</f>
        <v>0</v>
      </c>
    </row>
    <row r="68" spans="1:12" hidden="1" collapsed="1">
      <c r="A68" s="245">
        <v>2</v>
      </c>
      <c r="B68" s="245">
        <v>7</v>
      </c>
      <c r="C68" s="245">
        <v>1</v>
      </c>
      <c r="D68" s="245">
        <v>1</v>
      </c>
      <c r="E68" s="245">
        <v>1</v>
      </c>
      <c r="F68" s="245">
        <v>1</v>
      </c>
      <c r="G68" s="254" t="s">
        <v>102</v>
      </c>
      <c r="H68" s="306">
        <v>39</v>
      </c>
      <c r="I68" s="251"/>
      <c r="J68" s="251"/>
      <c r="K68" s="251"/>
    </row>
    <row r="69" spans="1:12" hidden="1" collapsed="1">
      <c r="A69" s="245">
        <v>2</v>
      </c>
      <c r="B69" s="245">
        <v>7</v>
      </c>
      <c r="C69" s="245">
        <v>1</v>
      </c>
      <c r="D69" s="245">
        <v>1</v>
      </c>
      <c r="E69" s="245">
        <v>1</v>
      </c>
      <c r="F69" s="245">
        <v>2</v>
      </c>
      <c r="G69" s="254" t="s">
        <v>103</v>
      </c>
      <c r="H69" s="306">
        <v>40</v>
      </c>
      <c r="I69" s="251"/>
      <c r="J69" s="251"/>
      <c r="K69" s="251"/>
    </row>
    <row r="70" spans="1:12" ht="24" hidden="1" customHeight="1" collapsed="1">
      <c r="A70" s="245">
        <v>2</v>
      </c>
      <c r="B70" s="245">
        <v>7</v>
      </c>
      <c r="C70" s="245">
        <v>2</v>
      </c>
      <c r="D70" s="245"/>
      <c r="E70" s="245"/>
      <c r="F70" s="245"/>
      <c r="G70" s="250" t="s">
        <v>377</v>
      </c>
      <c r="H70" s="306">
        <v>41</v>
      </c>
      <c r="I70" s="251">
        <f>I71+I72+I73</f>
        <v>0</v>
      </c>
      <c r="J70" s="251">
        <f>J71+J72+J73</f>
        <v>0</v>
      </c>
      <c r="K70" s="251">
        <f>K71+K72+K73</f>
        <v>0</v>
      </c>
      <c r="L70"/>
    </row>
    <row r="71" spans="1:12" hidden="1" collapsed="1">
      <c r="A71" s="245">
        <v>2</v>
      </c>
      <c r="B71" s="245">
        <v>7</v>
      </c>
      <c r="C71" s="245">
        <v>2</v>
      </c>
      <c r="D71" s="245">
        <v>1</v>
      </c>
      <c r="E71" s="245">
        <v>1</v>
      </c>
      <c r="F71" s="245">
        <v>1</v>
      </c>
      <c r="G71" s="250" t="s">
        <v>378</v>
      </c>
      <c r="H71" s="306">
        <v>42</v>
      </c>
      <c r="I71" s="251"/>
      <c r="J71" s="251"/>
      <c r="K71" s="251"/>
    </row>
    <row r="72" spans="1:12" hidden="1" collapsed="1">
      <c r="A72" s="245">
        <v>2</v>
      </c>
      <c r="B72" s="245">
        <v>7</v>
      </c>
      <c r="C72" s="245">
        <v>2</v>
      </c>
      <c r="D72" s="245">
        <v>1</v>
      </c>
      <c r="E72" s="245">
        <v>1</v>
      </c>
      <c r="F72" s="245">
        <v>2</v>
      </c>
      <c r="G72" s="250" t="s">
        <v>379</v>
      </c>
      <c r="H72" s="306">
        <v>43</v>
      </c>
      <c r="I72" s="251"/>
      <c r="J72" s="251"/>
      <c r="K72" s="251"/>
    </row>
    <row r="73" spans="1:12" hidden="1" collapsed="1">
      <c r="A73" s="245">
        <v>2</v>
      </c>
      <c r="B73" s="245">
        <v>7</v>
      </c>
      <c r="C73" s="245">
        <v>2</v>
      </c>
      <c r="D73" s="245">
        <v>2</v>
      </c>
      <c r="E73" s="245">
        <v>1</v>
      </c>
      <c r="F73" s="245">
        <v>1</v>
      </c>
      <c r="G73" s="250" t="s">
        <v>108</v>
      </c>
      <c r="H73" s="306">
        <v>44</v>
      </c>
      <c r="I73" s="251"/>
      <c r="J73" s="251"/>
      <c r="K73" s="251"/>
    </row>
    <row r="74" spans="1:12" ht="15" hidden="1" customHeight="1">
      <c r="A74" s="245">
        <v>2</v>
      </c>
      <c r="B74" s="245">
        <v>7</v>
      </c>
      <c r="C74" s="245">
        <v>3</v>
      </c>
      <c r="D74" s="245"/>
      <c r="E74" s="245"/>
      <c r="F74" s="245"/>
      <c r="G74" s="250" t="s">
        <v>109</v>
      </c>
      <c r="H74" s="306">
        <v>45</v>
      </c>
      <c r="I74" s="251"/>
      <c r="J74" s="251">
        <v>206.83</v>
      </c>
      <c r="K74" s="251"/>
    </row>
    <row r="75" spans="1:12" hidden="1" collapsed="1">
      <c r="A75" s="244">
        <v>2</v>
      </c>
      <c r="B75" s="244">
        <v>8</v>
      </c>
      <c r="C75" s="244"/>
      <c r="D75" s="244"/>
      <c r="E75" s="244"/>
      <c r="F75" s="244"/>
      <c r="G75" s="249" t="s">
        <v>380</v>
      </c>
      <c r="H75" s="247">
        <v>46</v>
      </c>
      <c r="I75" s="248">
        <f>I76+I80</f>
        <v>0</v>
      </c>
      <c r="J75" s="248">
        <f>J76+J80</f>
        <v>0</v>
      </c>
      <c r="K75" s="248">
        <f>K76+K80</f>
        <v>0</v>
      </c>
    </row>
    <row r="76" spans="1:12" hidden="1" collapsed="1">
      <c r="A76" s="245">
        <v>2</v>
      </c>
      <c r="B76" s="245">
        <v>8</v>
      </c>
      <c r="C76" s="245">
        <v>1</v>
      </c>
      <c r="D76" s="245">
        <v>1</v>
      </c>
      <c r="E76" s="245"/>
      <c r="F76" s="245"/>
      <c r="G76" s="250" t="s">
        <v>113</v>
      </c>
      <c r="H76" s="306">
        <v>47</v>
      </c>
      <c r="I76" s="251">
        <f>I77+I78+I79</f>
        <v>0</v>
      </c>
      <c r="J76" s="251">
        <f>J77+J78+J79</f>
        <v>0</v>
      </c>
      <c r="K76" s="251">
        <f>K77+K78+K79</f>
        <v>0</v>
      </c>
    </row>
    <row r="77" spans="1:12" hidden="1" collapsed="1">
      <c r="A77" s="245">
        <v>2</v>
      </c>
      <c r="B77" s="245">
        <v>8</v>
      </c>
      <c r="C77" s="245">
        <v>1</v>
      </c>
      <c r="D77" s="245">
        <v>1</v>
      </c>
      <c r="E77" s="245">
        <v>1</v>
      </c>
      <c r="F77" s="245">
        <v>1</v>
      </c>
      <c r="G77" s="250" t="s">
        <v>381</v>
      </c>
      <c r="H77" s="306">
        <v>48</v>
      </c>
      <c r="I77" s="251"/>
      <c r="J77" s="251"/>
      <c r="K77" s="251"/>
    </row>
    <row r="78" spans="1:12" hidden="1" collapsed="1">
      <c r="A78" s="245">
        <v>2</v>
      </c>
      <c r="B78" s="245">
        <v>8</v>
      </c>
      <c r="C78" s="245">
        <v>1</v>
      </c>
      <c r="D78" s="245">
        <v>1</v>
      </c>
      <c r="E78" s="245">
        <v>1</v>
      </c>
      <c r="F78" s="245">
        <v>2</v>
      </c>
      <c r="G78" s="250" t="s">
        <v>382</v>
      </c>
      <c r="H78" s="306">
        <v>49</v>
      </c>
      <c r="I78" s="251"/>
      <c r="J78" s="251"/>
      <c r="K78" s="251"/>
    </row>
    <row r="79" spans="1:12" hidden="1" collapsed="1">
      <c r="A79" s="245">
        <v>2</v>
      </c>
      <c r="B79" s="245">
        <v>8</v>
      </c>
      <c r="C79" s="245">
        <v>1</v>
      </c>
      <c r="D79" s="245">
        <v>1</v>
      </c>
      <c r="E79" s="245">
        <v>1</v>
      </c>
      <c r="F79" s="245">
        <v>3</v>
      </c>
      <c r="G79" s="253" t="s">
        <v>116</v>
      </c>
      <c r="H79" s="306">
        <v>50</v>
      </c>
      <c r="I79" s="251"/>
      <c r="J79" s="251"/>
      <c r="K79" s="251"/>
    </row>
    <row r="80" spans="1:12" hidden="1" collapsed="1">
      <c r="A80" s="245">
        <v>2</v>
      </c>
      <c r="B80" s="245">
        <v>8</v>
      </c>
      <c r="C80" s="245">
        <v>1</v>
      </c>
      <c r="D80" s="245">
        <v>2</v>
      </c>
      <c r="E80" s="245"/>
      <c r="F80" s="245"/>
      <c r="G80" s="250" t="s">
        <v>117</v>
      </c>
      <c r="H80" s="306">
        <v>51</v>
      </c>
      <c r="I80" s="251"/>
      <c r="J80" s="251"/>
      <c r="K80" s="251"/>
    </row>
    <row r="81" spans="1:12" ht="36" hidden="1" customHeight="1" collapsed="1">
      <c r="A81" s="255">
        <v>2</v>
      </c>
      <c r="B81" s="255">
        <v>9</v>
      </c>
      <c r="C81" s="255"/>
      <c r="D81" s="255"/>
      <c r="E81" s="255"/>
      <c r="F81" s="255"/>
      <c r="G81" s="249" t="s">
        <v>383</v>
      </c>
      <c r="H81" s="247">
        <v>52</v>
      </c>
      <c r="I81" s="248"/>
      <c r="J81" s="248"/>
      <c r="K81" s="248"/>
      <c r="L81"/>
    </row>
    <row r="82" spans="1:12" ht="48" hidden="1" customHeight="1" collapsed="1">
      <c r="A82" s="244">
        <v>3</v>
      </c>
      <c r="B82" s="244"/>
      <c r="C82" s="244"/>
      <c r="D82" s="244"/>
      <c r="E82" s="244"/>
      <c r="F82" s="244"/>
      <c r="G82" s="249" t="s">
        <v>384</v>
      </c>
      <c r="H82" s="247">
        <v>53</v>
      </c>
      <c r="I82" s="248">
        <f>I83+I89+I90</f>
        <v>0</v>
      </c>
      <c r="J82" s="248">
        <f>J83+J89+J90</f>
        <v>0</v>
      </c>
      <c r="K82" s="248">
        <f>K83+K89+K90</f>
        <v>0</v>
      </c>
      <c r="L82"/>
    </row>
    <row r="83" spans="1:12" ht="24" hidden="1" customHeight="1" collapsed="1">
      <c r="A83" s="244">
        <v>3</v>
      </c>
      <c r="B83" s="244">
        <v>1</v>
      </c>
      <c r="C83" s="244"/>
      <c r="D83" s="244"/>
      <c r="E83" s="244"/>
      <c r="F83" s="244"/>
      <c r="G83" s="249" t="s">
        <v>131</v>
      </c>
      <c r="H83" s="247">
        <v>54</v>
      </c>
      <c r="I83" s="248">
        <f>I84+I85+I86+I87+I88</f>
        <v>0</v>
      </c>
      <c r="J83" s="248">
        <f>J84+J85+J86+J87+J88</f>
        <v>0</v>
      </c>
      <c r="K83" s="248">
        <f>K84+K85+K86+K87+K88</f>
        <v>0</v>
      </c>
      <c r="L83"/>
    </row>
    <row r="84" spans="1:12" ht="24" hidden="1" customHeight="1" collapsed="1">
      <c r="A84" s="256">
        <v>3</v>
      </c>
      <c r="B84" s="256">
        <v>1</v>
      </c>
      <c r="C84" s="256">
        <v>1</v>
      </c>
      <c r="D84" s="257"/>
      <c r="E84" s="257"/>
      <c r="F84" s="257"/>
      <c r="G84" s="250" t="s">
        <v>385</v>
      </c>
      <c r="H84" s="306">
        <v>55</v>
      </c>
      <c r="I84" s="251"/>
      <c r="J84" s="251"/>
      <c r="K84" s="251"/>
      <c r="L84"/>
    </row>
    <row r="85" spans="1:12" hidden="1" collapsed="1">
      <c r="A85" s="256">
        <v>3</v>
      </c>
      <c r="B85" s="256">
        <v>1</v>
      </c>
      <c r="C85" s="256">
        <v>2</v>
      </c>
      <c r="D85" s="256"/>
      <c r="E85" s="257"/>
      <c r="F85" s="257"/>
      <c r="G85" s="253" t="s">
        <v>148</v>
      </c>
      <c r="H85" s="306">
        <v>56</v>
      </c>
      <c r="I85" s="251"/>
      <c r="J85" s="251"/>
      <c r="K85" s="251"/>
    </row>
    <row r="86" spans="1:12" hidden="1" collapsed="1">
      <c r="A86" s="256">
        <v>3</v>
      </c>
      <c r="B86" s="256">
        <v>1</v>
      </c>
      <c r="C86" s="256">
        <v>3</v>
      </c>
      <c r="D86" s="256"/>
      <c r="E86" s="256"/>
      <c r="F86" s="256"/>
      <c r="G86" s="253" t="s">
        <v>153</v>
      </c>
      <c r="H86" s="306">
        <v>57</v>
      </c>
      <c r="I86" s="251"/>
      <c r="J86" s="251"/>
      <c r="K86" s="251"/>
    </row>
    <row r="87" spans="1:12" ht="24" hidden="1" customHeight="1" collapsed="1">
      <c r="A87" s="256">
        <v>3</v>
      </c>
      <c r="B87" s="256">
        <v>1</v>
      </c>
      <c r="C87" s="256">
        <v>4</v>
      </c>
      <c r="D87" s="256"/>
      <c r="E87" s="256"/>
      <c r="F87" s="256"/>
      <c r="G87" s="253" t="s">
        <v>162</v>
      </c>
      <c r="H87" s="306">
        <v>58</v>
      </c>
      <c r="I87" s="251"/>
      <c r="J87" s="251"/>
      <c r="K87" s="251"/>
      <c r="L87"/>
    </row>
    <row r="88" spans="1:12" ht="24" hidden="1" customHeight="1" collapsed="1">
      <c r="A88" s="256">
        <v>3</v>
      </c>
      <c r="B88" s="256">
        <v>1</v>
      </c>
      <c r="C88" s="256">
        <v>5</v>
      </c>
      <c r="D88" s="256"/>
      <c r="E88" s="256"/>
      <c r="F88" s="256"/>
      <c r="G88" s="253" t="s">
        <v>386</v>
      </c>
      <c r="H88" s="306">
        <v>59</v>
      </c>
      <c r="I88" s="251"/>
      <c r="J88" s="251"/>
      <c r="K88" s="251"/>
      <c r="L88"/>
    </row>
    <row r="89" spans="1:12" ht="36" hidden="1" customHeight="1" collapsed="1">
      <c r="A89" s="257">
        <v>3</v>
      </c>
      <c r="B89" s="257">
        <v>2</v>
      </c>
      <c r="C89" s="257"/>
      <c r="D89" s="257"/>
      <c r="E89" s="257"/>
      <c r="F89" s="257"/>
      <c r="G89" s="258" t="s">
        <v>167</v>
      </c>
      <c r="H89" s="247">
        <v>60</v>
      </c>
      <c r="I89" s="248"/>
      <c r="J89" s="248"/>
      <c r="K89" s="248"/>
      <c r="L89"/>
    </row>
    <row r="90" spans="1:12" ht="24" hidden="1" customHeight="1" collapsed="1">
      <c r="A90" s="257">
        <v>3</v>
      </c>
      <c r="B90" s="257">
        <v>3</v>
      </c>
      <c r="C90" s="257"/>
      <c r="D90" s="257"/>
      <c r="E90" s="257"/>
      <c r="F90" s="257"/>
      <c r="G90" s="258" t="s">
        <v>205</v>
      </c>
      <c r="H90" s="247">
        <v>61</v>
      </c>
      <c r="I90" s="248"/>
      <c r="J90" s="248"/>
      <c r="K90" s="248"/>
      <c r="L90"/>
    </row>
    <row r="91" spans="1:12">
      <c r="A91" s="244"/>
      <c r="B91" s="244"/>
      <c r="C91" s="244"/>
      <c r="D91" s="244"/>
      <c r="E91" s="244"/>
      <c r="F91" s="244"/>
      <c r="G91" s="249" t="s">
        <v>387</v>
      </c>
      <c r="H91" s="247">
        <v>62</v>
      </c>
      <c r="I91" s="248">
        <f>I30+I82</f>
        <v>72.67</v>
      </c>
      <c r="J91" s="248">
        <f>J30+J82</f>
        <v>17543.47</v>
      </c>
      <c r="K91" s="248">
        <f>K30+K82</f>
        <v>0</v>
      </c>
    </row>
    <row r="92" spans="1:12">
      <c r="A92" s="259"/>
      <c r="B92" s="259"/>
      <c r="C92" s="259"/>
      <c r="D92" s="260"/>
      <c r="E92" s="260"/>
      <c r="F92" s="260"/>
      <c r="G92" s="260"/>
      <c r="H92" s="298"/>
      <c r="I92" s="301"/>
      <c r="J92" s="301"/>
      <c r="K92" s="261"/>
    </row>
    <row r="93" spans="1:12">
      <c r="A93" s="301" t="s">
        <v>388</v>
      </c>
      <c r="B93" s="302"/>
      <c r="C93" s="302"/>
      <c r="D93" s="302"/>
      <c r="E93" s="302"/>
      <c r="F93" s="302"/>
      <c r="G93" s="302"/>
      <c r="H93" s="262"/>
      <c r="I93" s="263"/>
      <c r="J93" s="302"/>
      <c r="K93" s="302"/>
    </row>
    <row r="94" spans="1:12">
      <c r="A94" s="264" t="s">
        <v>224</v>
      </c>
      <c r="B94" s="265"/>
      <c r="C94" s="265"/>
      <c r="D94" s="265"/>
      <c r="E94" s="265"/>
      <c r="F94" s="265"/>
      <c r="G94" s="265"/>
      <c r="H94" s="266"/>
      <c r="I94" s="309"/>
      <c r="J94" s="346" t="s">
        <v>225</v>
      </c>
      <c r="K94" s="346"/>
    </row>
    <row r="95" spans="1:12">
      <c r="A95" s="353" t="s">
        <v>389</v>
      </c>
      <c r="B95" s="345"/>
      <c r="C95" s="345"/>
      <c r="D95" s="345"/>
      <c r="E95" s="345"/>
      <c r="F95" s="345"/>
      <c r="G95" s="345"/>
      <c r="H95" s="303"/>
      <c r="I95" s="304" t="s">
        <v>227</v>
      </c>
      <c r="J95" s="349" t="s">
        <v>228</v>
      </c>
      <c r="K95" s="349"/>
    </row>
    <row r="96" spans="1:12">
      <c r="A96" s="301"/>
      <c r="B96" s="301"/>
      <c r="C96" s="267"/>
      <c r="D96" s="301"/>
      <c r="E96" s="301"/>
      <c r="F96" s="344"/>
      <c r="G96" s="345"/>
      <c r="H96" s="303"/>
      <c r="I96" s="268"/>
      <c r="J96" s="269"/>
      <c r="K96" s="269"/>
    </row>
    <row r="97" spans="1:11">
      <c r="A97" s="265" t="s">
        <v>397</v>
      </c>
      <c r="B97" s="265"/>
      <c r="C97" s="265"/>
      <c r="D97" s="265"/>
      <c r="E97" s="265"/>
      <c r="F97" s="265"/>
      <c r="G97" s="265"/>
      <c r="H97" s="303"/>
      <c r="I97" s="309"/>
      <c r="J97" s="346" t="s">
        <v>229</v>
      </c>
      <c r="K97" s="346"/>
    </row>
    <row r="98" spans="1:11" ht="30.75" customHeight="1">
      <c r="A98" s="347" t="s">
        <v>390</v>
      </c>
      <c r="B98" s="348"/>
      <c r="C98" s="348"/>
      <c r="D98" s="348"/>
      <c r="E98" s="348"/>
      <c r="F98" s="348"/>
      <c r="G98" s="348"/>
      <c r="H98" s="266"/>
      <c r="I98" s="304" t="s">
        <v>227</v>
      </c>
      <c r="J98" s="349" t="s">
        <v>228</v>
      </c>
      <c r="K98" s="349"/>
    </row>
  </sheetData>
  <mergeCells count="26">
    <mergeCell ref="A11:K11"/>
    <mergeCell ref="A5:K5"/>
    <mergeCell ref="A6:K6"/>
    <mergeCell ref="A7:K7"/>
    <mergeCell ref="G8:K8"/>
    <mergeCell ref="A9:K9"/>
    <mergeCell ref="A12:K12"/>
    <mergeCell ref="A13:K13"/>
    <mergeCell ref="A15:K15"/>
    <mergeCell ref="A16:K16"/>
    <mergeCell ref="A18:K18"/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813B8-4F21-475A-A64A-3B1CED58B35C}">
  <dimension ref="A2:P50"/>
  <sheetViews>
    <sheetView topLeftCell="A25" workbookViewId="0">
      <selection activeCell="H36" sqref="H36"/>
    </sheetView>
  </sheetViews>
  <sheetFormatPr defaultColWidth="9.140625" defaultRowHeight="15"/>
  <cols>
    <col min="1" max="1" width="9.28515625" customWidth="1"/>
    <col min="2" max="2" width="35.85546875" customWidth="1"/>
    <col min="3" max="3" width="9.42578125" customWidth="1"/>
    <col min="4" max="4" width="9.7109375" customWidth="1"/>
    <col min="5" max="5" width="7.7109375" customWidth="1"/>
    <col min="6" max="6" width="6.5703125" customWidth="1"/>
    <col min="7" max="7" width="7.85546875" customWidth="1"/>
    <col min="8" max="8" width="8.28515625" customWidth="1"/>
  </cols>
  <sheetData>
    <row r="2" spans="1:8">
      <c r="E2" s="382" t="s">
        <v>239</v>
      </c>
      <c r="F2" s="382"/>
      <c r="G2" s="382"/>
      <c r="H2" s="382"/>
    </row>
    <row r="3" spans="1:8">
      <c r="A3" s="137"/>
      <c r="E3" s="382" t="s">
        <v>240</v>
      </c>
      <c r="F3" s="382"/>
      <c r="G3" s="382"/>
      <c r="H3" s="382"/>
    </row>
    <row r="4" spans="1:8">
      <c r="E4" s="382" t="s">
        <v>241</v>
      </c>
      <c r="F4" s="382"/>
      <c r="G4" s="382"/>
      <c r="H4" s="382"/>
    </row>
    <row r="5" spans="1:8">
      <c r="E5" s="382" t="s">
        <v>242</v>
      </c>
      <c r="F5" s="382"/>
      <c r="G5" s="382"/>
      <c r="H5" s="382"/>
    </row>
    <row r="6" spans="1:8">
      <c r="E6" s="382" t="s">
        <v>243</v>
      </c>
      <c r="F6" s="382"/>
      <c r="G6" s="382"/>
      <c r="H6" s="382"/>
    </row>
    <row r="7" spans="1:8">
      <c r="F7" s="138"/>
      <c r="G7" s="138"/>
      <c r="H7" s="138"/>
    </row>
    <row r="8" spans="1:8">
      <c r="B8" s="139" t="s">
        <v>244</v>
      </c>
    </row>
    <row r="9" spans="1:8">
      <c r="A9" s="369" t="s">
        <v>245</v>
      </c>
      <c r="B9" s="368"/>
      <c r="C9" s="369"/>
      <c r="D9" s="369"/>
      <c r="E9" s="140"/>
      <c r="F9" s="140"/>
      <c r="G9" s="140"/>
      <c r="H9" s="140"/>
    </row>
    <row r="11" spans="1:8" ht="15" customHeight="1">
      <c r="A11" s="370" t="s">
        <v>401</v>
      </c>
      <c r="B11" s="370"/>
      <c r="C11" s="370"/>
      <c r="D11" s="370"/>
      <c r="E11" s="370"/>
      <c r="F11" s="370"/>
      <c r="G11" s="370"/>
      <c r="H11" s="370"/>
    </row>
    <row r="12" spans="1:8">
      <c r="B12" s="137"/>
      <c r="C12" s="137"/>
      <c r="D12" s="137"/>
      <c r="E12" s="137"/>
      <c r="F12" s="137"/>
      <c r="G12" s="137"/>
      <c r="H12" s="137"/>
    </row>
    <row r="13" spans="1:8">
      <c r="F13" s="364" t="s">
        <v>391</v>
      </c>
      <c r="G13" s="364"/>
      <c r="H13" s="364"/>
    </row>
    <row r="14" spans="1:8">
      <c r="C14" s="371"/>
      <c r="D14" s="371"/>
      <c r="E14" s="371"/>
      <c r="F14" s="137"/>
      <c r="G14" s="372" t="s">
        <v>246</v>
      </c>
      <c r="H14" s="372"/>
    </row>
    <row r="15" spans="1:8" ht="12.75" customHeight="1">
      <c r="A15" s="373" t="s">
        <v>27</v>
      </c>
      <c r="B15" s="373" t="s">
        <v>28</v>
      </c>
      <c r="C15" s="376" t="s">
        <v>247</v>
      </c>
      <c r="D15" s="379" t="s">
        <v>248</v>
      </c>
      <c r="E15" s="379"/>
      <c r="F15" s="379"/>
      <c r="G15" s="379"/>
      <c r="H15" s="379"/>
    </row>
    <row r="16" spans="1:8" ht="12.75" customHeight="1">
      <c r="A16" s="374"/>
      <c r="B16" s="374"/>
      <c r="C16" s="377"/>
      <c r="D16" s="380" t="s">
        <v>249</v>
      </c>
      <c r="E16" s="380" t="s">
        <v>250</v>
      </c>
      <c r="F16" s="380" t="s">
        <v>251</v>
      </c>
      <c r="G16" s="380" t="s">
        <v>252</v>
      </c>
      <c r="H16" s="380" t="s">
        <v>253</v>
      </c>
    </row>
    <row r="17" spans="1:8">
      <c r="A17" s="374"/>
      <c r="B17" s="374"/>
      <c r="C17" s="377"/>
      <c r="D17" s="380"/>
      <c r="E17" s="380"/>
      <c r="F17" s="380"/>
      <c r="G17" s="380"/>
      <c r="H17" s="381"/>
    </row>
    <row r="18" spans="1:8" ht="40.5" customHeight="1">
      <c r="A18" s="374"/>
      <c r="B18" s="374"/>
      <c r="C18" s="377"/>
      <c r="D18" s="380"/>
      <c r="E18" s="380"/>
      <c r="F18" s="380"/>
      <c r="G18" s="380"/>
      <c r="H18" s="381"/>
    </row>
    <row r="19" spans="1:8" ht="10.5" customHeight="1">
      <c r="A19" s="375"/>
      <c r="B19" s="375"/>
      <c r="C19" s="378"/>
      <c r="D19" s="141" t="s">
        <v>231</v>
      </c>
      <c r="E19" s="141" t="s">
        <v>254</v>
      </c>
      <c r="F19" s="141" t="s">
        <v>255</v>
      </c>
      <c r="G19" s="141" t="s">
        <v>237</v>
      </c>
      <c r="H19" s="142" t="s">
        <v>256</v>
      </c>
    </row>
    <row r="20" spans="1:8" ht="14.1" customHeight="1">
      <c r="A20" s="143" t="s">
        <v>257</v>
      </c>
      <c r="B20" s="144" t="s">
        <v>40</v>
      </c>
      <c r="C20" s="145">
        <f t="shared" ref="C20:C30" si="0">(D20+E20+F20+G20+H20)</f>
        <v>16852.009999999998</v>
      </c>
      <c r="D20" s="146">
        <v>16852.009999999998</v>
      </c>
      <c r="E20" s="147"/>
      <c r="F20" s="147"/>
      <c r="G20" s="148">
        <v>0</v>
      </c>
      <c r="H20" s="147"/>
    </row>
    <row r="21" spans="1:8" ht="14.1" customHeight="1">
      <c r="A21" s="143"/>
      <c r="B21" s="144" t="s">
        <v>258</v>
      </c>
      <c r="C21" s="145">
        <f t="shared" si="0"/>
        <v>0</v>
      </c>
      <c r="D21" s="146"/>
      <c r="E21" s="147"/>
      <c r="F21" s="147"/>
      <c r="G21" s="148"/>
      <c r="H21" s="147"/>
    </row>
    <row r="22" spans="1:8" ht="14.1" customHeight="1">
      <c r="A22" s="143"/>
      <c r="B22" s="144" t="s">
        <v>259</v>
      </c>
      <c r="C22" s="145">
        <f t="shared" si="0"/>
        <v>3329.45</v>
      </c>
      <c r="D22" s="146">
        <v>3329.45</v>
      </c>
      <c r="E22" s="147"/>
      <c r="F22" s="147"/>
      <c r="G22" s="148">
        <v>0</v>
      </c>
      <c r="H22" s="147"/>
    </row>
    <row r="23" spans="1:8" ht="14.1" customHeight="1">
      <c r="A23" s="143" t="s">
        <v>260</v>
      </c>
      <c r="B23" s="144" t="s">
        <v>261</v>
      </c>
      <c r="C23" s="145">
        <f t="shared" si="0"/>
        <v>285.63</v>
      </c>
      <c r="D23" s="146">
        <v>285.63</v>
      </c>
      <c r="E23" s="147">
        <v>0</v>
      </c>
      <c r="F23" s="147"/>
      <c r="G23" s="148">
        <v>0</v>
      </c>
      <c r="H23" s="147"/>
    </row>
    <row r="24" spans="1:8" ht="14.1" customHeight="1">
      <c r="A24" s="143" t="s">
        <v>262</v>
      </c>
      <c r="B24" s="144" t="s">
        <v>263</v>
      </c>
      <c r="C24" s="145">
        <f t="shared" si="0"/>
        <v>199</v>
      </c>
      <c r="D24" s="149">
        <f>(D25+D26+D27+D28+D29+D30+D31+D37+D38)</f>
        <v>92.27</v>
      </c>
      <c r="E24" s="149">
        <f t="shared" ref="E24:H24" si="1">(E25+E26+E27+E28+E29+E30+E31+E37+E38)</f>
        <v>0</v>
      </c>
      <c r="F24" s="149">
        <f t="shared" si="1"/>
        <v>0</v>
      </c>
      <c r="G24" s="149">
        <f t="shared" si="1"/>
        <v>106.73</v>
      </c>
      <c r="H24" s="149">
        <f t="shared" si="1"/>
        <v>0</v>
      </c>
    </row>
    <row r="25" spans="1:8">
      <c r="A25" s="143" t="s">
        <v>264</v>
      </c>
      <c r="B25" s="150" t="s">
        <v>45</v>
      </c>
      <c r="C25" s="145">
        <f t="shared" si="0"/>
        <v>0</v>
      </c>
      <c r="D25" s="146">
        <v>0</v>
      </c>
      <c r="E25" s="147"/>
      <c r="F25" s="147"/>
      <c r="G25" s="148">
        <v>0</v>
      </c>
      <c r="H25" s="147"/>
    </row>
    <row r="26" spans="1:8">
      <c r="A26" s="143" t="s">
        <v>265</v>
      </c>
      <c r="B26" s="150" t="s">
        <v>266</v>
      </c>
      <c r="C26" s="145">
        <f t="shared" si="0"/>
        <v>0</v>
      </c>
      <c r="D26" s="146">
        <v>0</v>
      </c>
      <c r="E26" s="147"/>
      <c r="F26" s="147"/>
      <c r="G26" s="148">
        <v>0</v>
      </c>
      <c r="H26" s="147"/>
    </row>
    <row r="27" spans="1:8">
      <c r="A27" s="143" t="s">
        <v>267</v>
      </c>
      <c r="B27" s="150" t="s">
        <v>268</v>
      </c>
      <c r="C27" s="145">
        <f t="shared" si="0"/>
        <v>45.97</v>
      </c>
      <c r="D27" s="146">
        <v>45.97</v>
      </c>
      <c r="E27" s="147"/>
      <c r="F27" s="147"/>
      <c r="G27" s="148">
        <v>0</v>
      </c>
      <c r="H27" s="147"/>
    </row>
    <row r="28" spans="1:8">
      <c r="A28" s="143" t="s">
        <v>269</v>
      </c>
      <c r="B28" s="150" t="s">
        <v>270</v>
      </c>
      <c r="C28" s="145">
        <f t="shared" si="0"/>
        <v>0</v>
      </c>
      <c r="D28" s="146">
        <v>0</v>
      </c>
      <c r="E28" s="147"/>
      <c r="F28" s="147"/>
      <c r="G28" s="148">
        <v>0</v>
      </c>
      <c r="H28" s="147"/>
    </row>
    <row r="29" spans="1:8">
      <c r="A29" s="143" t="s">
        <v>271</v>
      </c>
      <c r="B29" s="150" t="s">
        <v>50</v>
      </c>
      <c r="C29" s="145">
        <f t="shared" si="0"/>
        <v>0</v>
      </c>
      <c r="D29" s="146"/>
      <c r="E29" s="147"/>
      <c r="F29" s="147"/>
      <c r="G29" s="148"/>
      <c r="H29" s="147"/>
    </row>
    <row r="30" spans="1:8">
      <c r="A30" s="143" t="s">
        <v>272</v>
      </c>
      <c r="B30" s="150" t="s">
        <v>54</v>
      </c>
      <c r="C30" s="145">
        <f t="shared" si="0"/>
        <v>0</v>
      </c>
      <c r="D30" s="146"/>
      <c r="E30" s="147"/>
      <c r="F30" s="147"/>
      <c r="G30" s="148"/>
      <c r="H30" s="147"/>
    </row>
    <row r="31" spans="1:8">
      <c r="A31" s="143" t="s">
        <v>273</v>
      </c>
      <c r="B31" s="150" t="s">
        <v>56</v>
      </c>
      <c r="C31" s="145">
        <f>(D31+E31+F31+G31+H31)</f>
        <v>21.3</v>
      </c>
      <c r="D31" s="149">
        <f>(D33+D34+D35+D36)</f>
        <v>21.3</v>
      </c>
      <c r="E31" s="151">
        <f>(E33+E34+E35+E36)</f>
        <v>0</v>
      </c>
      <c r="F31" s="151">
        <f>(F33+F34+F35+F36)</f>
        <v>0</v>
      </c>
      <c r="G31" s="152">
        <f>(G33+G34+G35+G36)</f>
        <v>0</v>
      </c>
      <c r="H31" s="151">
        <f>(H33+H34+H35+H36)</f>
        <v>0</v>
      </c>
    </row>
    <row r="32" spans="1:8" ht="14.1" customHeight="1">
      <c r="A32" s="143"/>
      <c r="B32" s="144" t="s">
        <v>258</v>
      </c>
      <c r="C32" s="145"/>
      <c r="D32" s="149"/>
      <c r="E32" s="147"/>
      <c r="F32" s="147"/>
      <c r="G32" s="148"/>
      <c r="H32" s="147"/>
    </row>
    <row r="33" spans="1:16" ht="14.1" customHeight="1">
      <c r="A33" s="143"/>
      <c r="B33" s="150" t="s">
        <v>274</v>
      </c>
      <c r="C33" s="145">
        <f t="shared" ref="C33:C42" si="2">(D33+E33+F33+G33+H33)</f>
        <v>0</v>
      </c>
      <c r="D33" s="149">
        <v>0</v>
      </c>
      <c r="E33" s="147"/>
      <c r="F33" s="147"/>
      <c r="G33" s="148">
        <v>0</v>
      </c>
      <c r="H33" s="147"/>
    </row>
    <row r="34" spans="1:16">
      <c r="A34" s="143"/>
      <c r="B34" s="150" t="s">
        <v>275</v>
      </c>
      <c r="C34" s="145">
        <f t="shared" si="2"/>
        <v>0</v>
      </c>
      <c r="D34" s="149">
        <v>0</v>
      </c>
      <c r="E34" s="147"/>
      <c r="F34" s="147"/>
      <c r="G34" s="148">
        <v>0</v>
      </c>
      <c r="H34" s="147"/>
    </row>
    <row r="35" spans="1:16">
      <c r="A35" s="143"/>
      <c r="B35" s="150" t="s">
        <v>276</v>
      </c>
      <c r="C35" s="145">
        <f t="shared" si="2"/>
        <v>21.3</v>
      </c>
      <c r="D35" s="149">
        <v>21.3</v>
      </c>
      <c r="E35" s="147"/>
      <c r="F35" s="147"/>
      <c r="G35" s="148">
        <v>0</v>
      </c>
      <c r="H35" s="147"/>
    </row>
    <row r="36" spans="1:16">
      <c r="A36" s="143"/>
      <c r="B36" s="150" t="s">
        <v>277</v>
      </c>
      <c r="C36" s="145">
        <f t="shared" si="2"/>
        <v>0</v>
      </c>
      <c r="D36" s="149">
        <v>0</v>
      </c>
      <c r="E36" s="147"/>
      <c r="F36" s="147"/>
      <c r="G36" s="148"/>
      <c r="H36" s="147"/>
    </row>
    <row r="37" spans="1:16" ht="24">
      <c r="A37" s="143" t="s">
        <v>278</v>
      </c>
      <c r="B37" s="150" t="s">
        <v>57</v>
      </c>
      <c r="C37" s="145">
        <f t="shared" si="2"/>
        <v>0</v>
      </c>
      <c r="D37" s="146"/>
      <c r="E37" s="147"/>
      <c r="F37" s="147"/>
      <c r="G37" s="148"/>
      <c r="H37" s="147"/>
    </row>
    <row r="38" spans="1:16">
      <c r="A38" s="143" t="s">
        <v>279</v>
      </c>
      <c r="B38" s="150" t="s">
        <v>59</v>
      </c>
      <c r="C38" s="145">
        <f t="shared" si="2"/>
        <v>131.73000000000002</v>
      </c>
      <c r="D38" s="149">
        <v>25</v>
      </c>
      <c r="E38" s="151"/>
      <c r="F38" s="151"/>
      <c r="G38" s="152">
        <v>106.73</v>
      </c>
      <c r="H38" s="151"/>
    </row>
    <row r="39" spans="1:16" ht="14.1" customHeight="1">
      <c r="A39" s="143" t="s">
        <v>280</v>
      </c>
      <c r="B39" s="144" t="s">
        <v>110</v>
      </c>
      <c r="C39" s="145">
        <f t="shared" si="2"/>
        <v>206.83</v>
      </c>
      <c r="D39" s="146">
        <v>206.83</v>
      </c>
      <c r="E39" s="147"/>
      <c r="F39" s="147"/>
      <c r="G39" s="148"/>
      <c r="H39" s="147"/>
    </row>
    <row r="40" spans="1:16" ht="14.1" customHeight="1">
      <c r="A40" s="143"/>
      <c r="B40" s="144"/>
      <c r="C40" s="145">
        <f t="shared" si="2"/>
        <v>0</v>
      </c>
      <c r="D40" s="146"/>
      <c r="E40" s="147"/>
      <c r="F40" s="147"/>
      <c r="G40" s="148"/>
      <c r="H40" s="147"/>
    </row>
    <row r="41" spans="1:16" ht="14.1" customHeight="1">
      <c r="A41" s="143"/>
      <c r="B41" s="144"/>
      <c r="C41" s="145">
        <f t="shared" si="2"/>
        <v>0</v>
      </c>
      <c r="D41" s="146"/>
      <c r="E41" s="147"/>
      <c r="F41" s="147"/>
      <c r="G41" s="148"/>
      <c r="H41" s="147"/>
    </row>
    <row r="42" spans="1:16" ht="17.25" customHeight="1">
      <c r="A42" s="153"/>
      <c r="B42" s="154" t="s">
        <v>281</v>
      </c>
      <c r="C42" s="145">
        <f t="shared" si="2"/>
        <v>17543.47</v>
      </c>
      <c r="D42" s="155">
        <f>(D20+D23+D24+D39+D40+D41)</f>
        <v>17436.740000000002</v>
      </c>
      <c r="E42" s="145">
        <f>(E20+E23+E24+E39+E40+E41)</f>
        <v>0</v>
      </c>
      <c r="F42" s="145">
        <f>(F20+F23+F24+F39+F40+F41)</f>
        <v>0</v>
      </c>
      <c r="G42" s="156">
        <f>(G20+G23+G24+G39+G40+G41)</f>
        <v>106.73</v>
      </c>
      <c r="H42" s="145">
        <f>(H20+H23+H24+H39+H40+H41)</f>
        <v>0</v>
      </c>
    </row>
    <row r="44" spans="1:16">
      <c r="A44" s="367" t="s">
        <v>224</v>
      </c>
      <c r="B44" s="367"/>
      <c r="C44" s="157"/>
      <c r="D44" s="157"/>
      <c r="F44" s="365" t="s">
        <v>225</v>
      </c>
      <c r="G44" s="365"/>
      <c r="H44" s="365"/>
    </row>
    <row r="45" spans="1:16">
      <c r="C45" s="368" t="s">
        <v>282</v>
      </c>
      <c r="D45" s="368"/>
      <c r="E45" s="369" t="s">
        <v>283</v>
      </c>
      <c r="F45" s="369"/>
      <c r="G45" s="369"/>
      <c r="H45" s="369"/>
    </row>
    <row r="46" spans="1:16">
      <c r="C46" s="140"/>
      <c r="D46" s="140"/>
      <c r="E46" s="140"/>
      <c r="F46" s="140"/>
      <c r="G46" s="140"/>
      <c r="H46" s="140"/>
    </row>
    <row r="47" spans="1:16" ht="27" customHeight="1">
      <c r="A47" s="366" t="s">
        <v>397</v>
      </c>
      <c r="B47" s="366"/>
      <c r="C47" s="29"/>
      <c r="F47" s="367" t="s">
        <v>229</v>
      </c>
      <c r="G47" s="367"/>
      <c r="H47" s="367"/>
      <c r="I47" s="13"/>
      <c r="J47" s="29"/>
      <c r="M47" s="29"/>
      <c r="N47" s="29"/>
      <c r="O47" s="29"/>
      <c r="P47" s="17"/>
    </row>
    <row r="48" spans="1:16">
      <c r="C48" s="368" t="s">
        <v>282</v>
      </c>
      <c r="D48" s="368"/>
      <c r="E48" s="369" t="s">
        <v>283</v>
      </c>
      <c r="F48" s="369"/>
      <c r="G48" s="369"/>
      <c r="H48" s="369"/>
    </row>
    <row r="49" spans="2:8">
      <c r="C49" s="140"/>
      <c r="D49" s="140"/>
      <c r="E49" s="140"/>
      <c r="F49" s="140"/>
      <c r="G49" s="364"/>
      <c r="H49" s="364"/>
    </row>
    <row r="50" spans="2:8">
      <c r="B50" s="29"/>
    </row>
  </sheetData>
  <mergeCells count="28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G49:H49"/>
    <mergeCell ref="F44:H44"/>
    <mergeCell ref="A47:B47"/>
    <mergeCell ref="F47:H47"/>
    <mergeCell ref="C48:D48"/>
    <mergeCell ref="E48:H48"/>
    <mergeCell ref="C45:D45"/>
    <mergeCell ref="E45:H45"/>
    <mergeCell ref="A44:B4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6F14-5FE1-495D-AD67-FCC91AF3DE88}">
  <dimension ref="A1:O34"/>
  <sheetViews>
    <sheetView workbookViewId="0">
      <selection activeCell="A31" sqref="A31"/>
    </sheetView>
  </sheetViews>
  <sheetFormatPr defaultColWidth="9.140625" defaultRowHeight="12.75"/>
  <cols>
    <col min="1" max="3" width="9.140625" style="158"/>
    <col min="4" max="4" width="16" style="158" customWidth="1"/>
    <col min="5" max="5" width="13.5703125" style="158" customWidth="1"/>
    <col min="6" max="6" width="11.7109375" style="158" customWidth="1"/>
    <col min="7" max="7" width="12.7109375" style="158" customWidth="1"/>
    <col min="8" max="8" width="14.7109375" style="158" customWidth="1"/>
    <col min="9" max="9" width="13.85546875" style="158" customWidth="1"/>
    <col min="10" max="10" width="12.7109375" style="158" customWidth="1"/>
    <col min="11" max="11" width="17.85546875" style="158" customWidth="1"/>
    <col min="12" max="16384" width="9.140625" style="158"/>
  </cols>
  <sheetData>
    <row r="1" spans="1:15" ht="69" customHeight="1">
      <c r="I1" s="159"/>
      <c r="J1" s="424" t="s">
        <v>285</v>
      </c>
      <c r="K1" s="424"/>
    </row>
    <row r="2" spans="1:15">
      <c r="A2" s="160"/>
      <c r="B2" s="425" t="s">
        <v>244</v>
      </c>
      <c r="C2" s="425"/>
      <c r="D2" s="425"/>
      <c r="E2" s="425"/>
      <c r="F2" s="425"/>
      <c r="G2" s="425"/>
      <c r="H2" s="425"/>
    </row>
    <row r="3" spans="1:15">
      <c r="B3" s="384" t="s">
        <v>245</v>
      </c>
      <c r="C3" s="384"/>
      <c r="D3" s="384"/>
      <c r="E3" s="384"/>
      <c r="F3" s="384"/>
    </row>
    <row r="5" spans="1:15">
      <c r="B5" s="383" t="s">
        <v>307</v>
      </c>
      <c r="C5" s="383"/>
      <c r="D5" s="383"/>
      <c r="E5" s="383"/>
      <c r="F5" s="383"/>
      <c r="G5" s="383"/>
      <c r="H5" s="383"/>
    </row>
    <row r="6" spans="1:15">
      <c r="B6" s="384" t="s">
        <v>286</v>
      </c>
      <c r="C6" s="384"/>
      <c r="D6" s="384"/>
      <c r="E6" s="384"/>
      <c r="F6" s="384"/>
    </row>
    <row r="7" spans="1:15">
      <c r="A7" s="160"/>
      <c r="B7" s="423"/>
      <c r="C7" s="423"/>
      <c r="D7" s="423"/>
      <c r="E7" s="423"/>
      <c r="F7" s="423"/>
      <c r="G7" s="160"/>
      <c r="H7" s="160"/>
      <c r="I7" s="160"/>
      <c r="J7" s="160"/>
      <c r="K7" s="161"/>
    </row>
    <row r="8" spans="1:15">
      <c r="A8" s="162"/>
      <c r="B8" s="162"/>
      <c r="C8" s="162"/>
      <c r="D8" s="162"/>
      <c r="E8" s="162"/>
      <c r="F8" s="162"/>
      <c r="G8" s="162"/>
      <c r="H8" s="162"/>
      <c r="I8" s="162"/>
      <c r="J8" s="399" t="s">
        <v>399</v>
      </c>
      <c r="K8" s="399"/>
    </row>
    <row r="9" spans="1:15" s="164" customFormat="1" ht="15.75">
      <c r="A9" s="400" t="s">
        <v>398</v>
      </c>
      <c r="B9" s="400"/>
      <c r="C9" s="400"/>
      <c r="D9" s="400"/>
      <c r="E9" s="400"/>
      <c r="F9" s="400"/>
      <c r="G9" s="400"/>
      <c r="H9" s="400"/>
      <c r="I9" s="400"/>
      <c r="J9" s="400"/>
      <c r="K9" s="163"/>
    </row>
    <row r="10" spans="1:15">
      <c r="D10" s="165"/>
      <c r="E10" s="165"/>
      <c r="F10" s="165"/>
    </row>
    <row r="11" spans="1:15">
      <c r="D11" s="384"/>
      <c r="E11" s="384"/>
      <c r="F11" s="384"/>
    </row>
    <row r="12" spans="1:15">
      <c r="I12" s="166"/>
      <c r="K12" s="167" t="s">
        <v>287</v>
      </c>
    </row>
    <row r="13" spans="1:15">
      <c r="A13" s="401" t="s">
        <v>288</v>
      </c>
      <c r="B13" s="402"/>
      <c r="C13" s="402"/>
      <c r="D13" s="403"/>
      <c r="E13" s="410" t="s">
        <v>289</v>
      </c>
      <c r="F13" s="413" t="s">
        <v>290</v>
      </c>
      <c r="G13" s="414"/>
      <c r="H13" s="413" t="s">
        <v>291</v>
      </c>
      <c r="I13" s="413" t="s">
        <v>292</v>
      </c>
      <c r="J13" s="413" t="s">
        <v>32</v>
      </c>
      <c r="K13" s="410" t="s">
        <v>293</v>
      </c>
    </row>
    <row r="14" spans="1:15">
      <c r="A14" s="404"/>
      <c r="B14" s="405"/>
      <c r="C14" s="405"/>
      <c r="D14" s="406"/>
      <c r="E14" s="411"/>
      <c r="F14" s="415"/>
      <c r="G14" s="416"/>
      <c r="H14" s="417"/>
      <c r="I14" s="417"/>
      <c r="J14" s="417"/>
      <c r="K14" s="411"/>
      <c r="M14" s="160"/>
    </row>
    <row r="15" spans="1:15">
      <c r="A15" s="404"/>
      <c r="B15" s="405"/>
      <c r="C15" s="405"/>
      <c r="D15" s="406"/>
      <c r="E15" s="411"/>
      <c r="F15" s="418" t="s">
        <v>294</v>
      </c>
      <c r="G15" s="413" t="s">
        <v>295</v>
      </c>
      <c r="H15" s="417"/>
      <c r="I15" s="417"/>
      <c r="J15" s="417"/>
      <c r="K15" s="411"/>
      <c r="N15" s="160"/>
      <c r="O15" s="160"/>
    </row>
    <row r="16" spans="1:15">
      <c r="A16" s="407"/>
      <c r="B16" s="408"/>
      <c r="C16" s="408"/>
      <c r="D16" s="409"/>
      <c r="E16" s="412"/>
      <c r="F16" s="419"/>
      <c r="G16" s="415"/>
      <c r="H16" s="415"/>
      <c r="I16" s="415"/>
      <c r="J16" s="415"/>
      <c r="K16" s="412"/>
    </row>
    <row r="17" spans="1:11">
      <c r="A17" s="388" t="s">
        <v>296</v>
      </c>
      <c r="B17" s="389"/>
      <c r="C17" s="389"/>
      <c r="D17" s="390"/>
      <c r="E17" s="168"/>
      <c r="F17" s="169">
        <v>2000</v>
      </c>
      <c r="G17" s="170">
        <v>1000</v>
      </c>
      <c r="H17" s="171">
        <f>315+300+120+150</f>
        <v>885</v>
      </c>
      <c r="I17" s="171">
        <f>18.71+41.01+42.86+14.75</f>
        <v>117.33</v>
      </c>
      <c r="J17" s="172">
        <f>I17</f>
        <v>117.33</v>
      </c>
      <c r="K17" s="292">
        <f>(E17+H17-I17)</f>
        <v>767.67</v>
      </c>
    </row>
    <row r="18" spans="1:11">
      <c r="A18" s="420" t="s">
        <v>297</v>
      </c>
      <c r="B18" s="421"/>
      <c r="C18" s="421"/>
      <c r="D18" s="422"/>
      <c r="E18" s="168"/>
      <c r="F18" s="169"/>
      <c r="G18" s="170"/>
      <c r="H18" s="171"/>
      <c r="I18" s="171"/>
      <c r="J18" s="172">
        <f>I18</f>
        <v>0</v>
      </c>
      <c r="K18" s="292">
        <f>(E18+H18-I18)</f>
        <v>0</v>
      </c>
    </row>
    <row r="19" spans="1:11">
      <c r="A19" s="420" t="s">
        <v>298</v>
      </c>
      <c r="B19" s="421"/>
      <c r="C19" s="421"/>
      <c r="D19" s="422"/>
      <c r="E19" s="173"/>
      <c r="F19" s="169"/>
      <c r="G19" s="170"/>
      <c r="H19" s="171"/>
      <c r="I19" s="171"/>
      <c r="J19" s="172">
        <f>I19</f>
        <v>0</v>
      </c>
      <c r="K19" s="292">
        <f>(E19+H19-I19)</f>
        <v>0</v>
      </c>
    </row>
    <row r="20" spans="1:11">
      <c r="A20" s="388" t="s">
        <v>299</v>
      </c>
      <c r="B20" s="389"/>
      <c r="C20" s="389"/>
      <c r="D20" s="390"/>
      <c r="E20" s="168"/>
      <c r="F20" s="169"/>
      <c r="G20" s="170"/>
      <c r="H20" s="170"/>
      <c r="I20" s="170"/>
      <c r="J20" s="172">
        <f>I20</f>
        <v>0</v>
      </c>
      <c r="K20" s="292">
        <f>(E20+H20-I20)</f>
        <v>0</v>
      </c>
    </row>
    <row r="21" spans="1:11">
      <c r="A21" s="388" t="s">
        <v>300</v>
      </c>
      <c r="B21" s="389"/>
      <c r="C21" s="389"/>
      <c r="D21" s="390"/>
      <c r="E21" s="174">
        <f>E22+E23</f>
        <v>0</v>
      </c>
      <c r="F21" s="169"/>
      <c r="G21" s="170"/>
      <c r="H21" s="175">
        <f>H22+H23</f>
        <v>0</v>
      </c>
      <c r="I21" s="175">
        <f t="shared" ref="I21:K21" si="0">I22+I23</f>
        <v>0</v>
      </c>
      <c r="J21" s="175">
        <f t="shared" si="0"/>
        <v>0</v>
      </c>
      <c r="K21" s="176">
        <f t="shared" si="0"/>
        <v>0</v>
      </c>
    </row>
    <row r="22" spans="1:11">
      <c r="A22" s="388" t="s">
        <v>301</v>
      </c>
      <c r="B22" s="389"/>
      <c r="C22" s="389"/>
      <c r="D22" s="390"/>
      <c r="E22" s="168"/>
      <c r="F22" s="292" t="s">
        <v>302</v>
      </c>
      <c r="G22" s="175" t="s">
        <v>302</v>
      </c>
      <c r="H22" s="170"/>
      <c r="I22" s="170"/>
      <c r="J22" s="172">
        <f t="shared" ref="J22:J23" si="1">I22</f>
        <v>0</v>
      </c>
      <c r="K22" s="292">
        <f t="shared" ref="K22:K23" si="2">(E22+H22-I22)</f>
        <v>0</v>
      </c>
    </row>
    <row r="23" spans="1:11">
      <c r="A23" s="388" t="s">
        <v>303</v>
      </c>
      <c r="B23" s="389"/>
      <c r="C23" s="389"/>
      <c r="D23" s="390"/>
      <c r="E23" s="168"/>
      <c r="F23" s="292" t="s">
        <v>302</v>
      </c>
      <c r="G23" s="175" t="s">
        <v>302</v>
      </c>
      <c r="H23" s="170"/>
      <c r="I23" s="170"/>
      <c r="J23" s="172">
        <f t="shared" si="1"/>
        <v>0</v>
      </c>
      <c r="K23" s="292">
        <f t="shared" si="2"/>
        <v>0</v>
      </c>
    </row>
    <row r="24" spans="1:11">
      <c r="A24" s="391" t="s">
        <v>304</v>
      </c>
      <c r="B24" s="392"/>
      <c r="C24" s="392"/>
      <c r="D24" s="393"/>
      <c r="E24" s="177">
        <f>E17+E18+E19+E20+E21</f>
        <v>0</v>
      </c>
      <c r="F24" s="292">
        <f>(F17+F18+F19+F20+F21)</f>
        <v>2000</v>
      </c>
      <c r="G24" s="292">
        <f>(G17+G18+G19+G20+G21)</f>
        <v>1000</v>
      </c>
      <c r="H24" s="172">
        <f>(H17+H18+H19+H20+H21)</f>
        <v>885</v>
      </c>
      <c r="I24" s="172">
        <f>(I17+I18+I19+I20+I21)</f>
        <v>117.33</v>
      </c>
      <c r="J24" s="172">
        <f t="shared" ref="J24" si="3">(J17+J18+J19+J20+J21)</f>
        <v>117.33</v>
      </c>
      <c r="K24" s="293" t="s">
        <v>302</v>
      </c>
    </row>
    <row r="25" spans="1:11">
      <c r="A25" s="391" t="s">
        <v>305</v>
      </c>
      <c r="B25" s="392"/>
      <c r="C25" s="392"/>
      <c r="D25" s="393"/>
      <c r="E25" s="396" t="s">
        <v>302</v>
      </c>
      <c r="F25" s="396" t="s">
        <v>302</v>
      </c>
      <c r="G25" s="397" t="s">
        <v>302</v>
      </c>
      <c r="H25" s="397" t="s">
        <v>302</v>
      </c>
      <c r="I25" s="397" t="s">
        <v>302</v>
      </c>
      <c r="J25" s="397" t="s">
        <v>302</v>
      </c>
      <c r="K25" s="386">
        <f>(K17+K18+K19+K21+K20)</f>
        <v>767.67</v>
      </c>
    </row>
    <row r="26" spans="1:11">
      <c r="A26" s="394"/>
      <c r="B26" s="385"/>
      <c r="C26" s="385"/>
      <c r="D26" s="395"/>
      <c r="E26" s="387"/>
      <c r="F26" s="387"/>
      <c r="G26" s="398"/>
      <c r="H26" s="398"/>
      <c r="I26" s="398"/>
      <c r="J26" s="398"/>
      <c r="K26" s="387"/>
    </row>
    <row r="28" spans="1:11">
      <c r="A28" s="158" t="s">
        <v>224</v>
      </c>
      <c r="H28" s="290"/>
      <c r="J28" s="383" t="s">
        <v>225</v>
      </c>
      <c r="K28" s="383"/>
    </row>
    <row r="29" spans="1:11">
      <c r="H29" s="291" t="s">
        <v>227</v>
      </c>
      <c r="J29" s="384"/>
      <c r="K29" s="384"/>
    </row>
    <row r="30" spans="1:11">
      <c r="H30" s="166"/>
      <c r="I30" s="166"/>
      <c r="J30" s="166"/>
      <c r="K30" s="166"/>
    </row>
    <row r="31" spans="1:11">
      <c r="A31" s="158" t="s">
        <v>397</v>
      </c>
      <c r="H31" s="290"/>
      <c r="J31" s="383" t="s">
        <v>229</v>
      </c>
      <c r="K31" s="383"/>
    </row>
    <row r="32" spans="1:11">
      <c r="H32" s="291" t="s">
        <v>227</v>
      </c>
      <c r="J32" s="384"/>
      <c r="K32" s="384"/>
    </row>
    <row r="33" spans="1:8">
      <c r="A33" s="385" t="s">
        <v>308</v>
      </c>
      <c r="B33" s="385"/>
      <c r="C33" s="385"/>
      <c r="D33" s="385"/>
      <c r="E33" s="385"/>
      <c r="F33" s="385"/>
      <c r="G33" s="385"/>
      <c r="H33" s="178"/>
    </row>
    <row r="34" spans="1:8">
      <c r="A34" s="158" t="s">
        <v>306</v>
      </c>
    </row>
  </sheetData>
  <protectedRanges>
    <protectedRange algorithmName="SHA-512" hashValue="2ioYzg2oT+slOHIKnxLvcBfzrgmqGAIJveP0T1VK0jymo93HbOnpyEhPYxlrRc8P4QrpfpQPWg8J0hpfMATPZw==" saltValue="6eOds3X0GthiaD/TTIKelA==" spinCount="100000" sqref="E17:J20 H22:J23 E22:E23" name="Diapazonas1_1"/>
  </protectedRanges>
  <mergeCells count="39">
    <mergeCell ref="B7:F7"/>
    <mergeCell ref="J1:K1"/>
    <mergeCell ref="B2:H2"/>
    <mergeCell ref="B3:F3"/>
    <mergeCell ref="B5:H5"/>
    <mergeCell ref="B6:F6"/>
    <mergeCell ref="A20:D20"/>
    <mergeCell ref="J8:K8"/>
    <mergeCell ref="A9:J9"/>
    <mergeCell ref="D11:F11"/>
    <mergeCell ref="A13:D16"/>
    <mergeCell ref="E13:E16"/>
    <mergeCell ref="F13:G14"/>
    <mergeCell ref="H13:H16"/>
    <mergeCell ref="I13:I16"/>
    <mergeCell ref="J13:J16"/>
    <mergeCell ref="K13:K16"/>
    <mergeCell ref="F15:F16"/>
    <mergeCell ref="G15:G16"/>
    <mergeCell ref="A17:D17"/>
    <mergeCell ref="A18:D18"/>
    <mergeCell ref="A19:D19"/>
    <mergeCell ref="K25:K26"/>
    <mergeCell ref="A21:D21"/>
    <mergeCell ref="A22:D22"/>
    <mergeCell ref="A23:D23"/>
    <mergeCell ref="A24:D24"/>
    <mergeCell ref="A25:D26"/>
    <mergeCell ref="E25:E26"/>
    <mergeCell ref="F25:F26"/>
    <mergeCell ref="G25:G26"/>
    <mergeCell ref="H25:H26"/>
    <mergeCell ref="I25:I26"/>
    <mergeCell ref="J25:J26"/>
    <mergeCell ref="J28:K28"/>
    <mergeCell ref="J29:K29"/>
    <mergeCell ref="J31:K31"/>
    <mergeCell ref="J32:K32"/>
    <mergeCell ref="A33:G33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D3EF-EE2C-46D2-8F71-F1B27856DE58}">
  <dimension ref="B1:R58"/>
  <sheetViews>
    <sheetView topLeftCell="A2" workbookViewId="0">
      <selection activeCell="E33" sqref="E33"/>
    </sheetView>
  </sheetViews>
  <sheetFormatPr defaultColWidth="9.140625" defaultRowHeight="15"/>
  <cols>
    <col min="1" max="1" width="5.7109375" style="179" customWidth="1"/>
    <col min="2" max="2" width="16.7109375" style="179" customWidth="1"/>
    <col min="3" max="3" width="25.28515625" style="180" customWidth="1"/>
    <col min="4" max="4" width="14.5703125" style="180" customWidth="1"/>
    <col min="5" max="5" width="17" style="180" customWidth="1"/>
    <col min="6" max="6" width="14.140625" style="180" customWidth="1"/>
    <col min="7" max="7" width="15.140625" style="179" customWidth="1"/>
    <col min="8" max="8" width="19.42578125" style="179" customWidth="1"/>
    <col min="9" max="9" width="9.28515625" style="179" customWidth="1"/>
    <col min="10" max="10" width="9.85546875" style="179" customWidth="1"/>
    <col min="11" max="11" width="8" style="179" customWidth="1"/>
    <col min="12" max="12" width="7.85546875" style="179" customWidth="1"/>
    <col min="13" max="15" width="0" style="179" hidden="1" customWidth="1"/>
    <col min="16" max="16384" width="9.140625" style="179"/>
  </cols>
  <sheetData>
    <row r="1" spans="2:18" ht="12" hidden="1" customHeight="1">
      <c r="H1" s="446" t="s">
        <v>309</v>
      </c>
      <c r="I1" s="382"/>
    </row>
    <row r="2" spans="2:18" ht="12" customHeight="1">
      <c r="D2" s="181"/>
      <c r="E2" s="181"/>
      <c r="F2" s="447" t="s">
        <v>310</v>
      </c>
      <c r="G2" s="448"/>
      <c r="H2" s="448"/>
      <c r="I2" s="449"/>
      <c r="J2" s="182"/>
      <c r="K2" s="182"/>
    </row>
    <row r="3" spans="2:18" ht="12" customHeight="1">
      <c r="D3" s="181"/>
      <c r="E3" s="181"/>
      <c r="F3" s="447" t="s">
        <v>311</v>
      </c>
      <c r="G3" s="448"/>
      <c r="H3" s="448"/>
      <c r="I3" s="182"/>
      <c r="J3" s="182"/>
      <c r="K3" s="182"/>
    </row>
    <row r="4" spans="2:18" ht="12" customHeight="1">
      <c r="D4" s="181"/>
      <c r="E4" s="181"/>
      <c r="F4" s="447" t="s">
        <v>312</v>
      </c>
      <c r="G4" s="448"/>
      <c r="H4" s="448"/>
      <c r="I4" s="182"/>
      <c r="J4" s="182"/>
      <c r="K4" s="182"/>
    </row>
    <row r="5" spans="2:18" ht="12" customHeight="1">
      <c r="D5" s="181"/>
      <c r="E5" s="181"/>
      <c r="F5" s="181" t="s">
        <v>313</v>
      </c>
      <c r="G5" s="181"/>
      <c r="H5" s="181"/>
      <c r="I5" s="181"/>
      <c r="J5" s="182"/>
      <c r="K5" s="182"/>
    </row>
    <row r="6" spans="2:18" ht="21.75" customHeight="1">
      <c r="C6" s="450" t="s">
        <v>314</v>
      </c>
      <c r="D6" s="450"/>
      <c r="E6" s="450"/>
      <c r="F6" s="450"/>
      <c r="G6" s="450"/>
      <c r="H6" s="450"/>
      <c r="I6" s="183"/>
      <c r="J6" s="184"/>
      <c r="K6" s="181"/>
    </row>
    <row r="7" spans="2:18" ht="9" customHeight="1">
      <c r="B7" s="185"/>
      <c r="C7" s="183"/>
      <c r="D7" s="183"/>
      <c r="E7" s="183"/>
      <c r="F7" s="183"/>
      <c r="G7" s="183"/>
      <c r="H7" s="183"/>
      <c r="I7" s="185"/>
      <c r="J7" s="185"/>
      <c r="K7" s="185"/>
    </row>
    <row r="8" spans="2:18" ht="15.75" customHeight="1">
      <c r="B8" s="185"/>
      <c r="C8" s="186"/>
      <c r="D8" s="186"/>
      <c r="E8" s="187" t="s">
        <v>315</v>
      </c>
      <c r="F8" s="188"/>
      <c r="G8" s="188"/>
      <c r="H8" s="188"/>
      <c r="I8" s="185"/>
      <c r="J8" s="185"/>
      <c r="K8" s="185"/>
      <c r="N8" s="181"/>
      <c r="O8" s="181"/>
      <c r="P8" s="181"/>
      <c r="Q8" s="181"/>
      <c r="R8" s="181"/>
    </row>
    <row r="9" spans="2:18" ht="19.5" customHeight="1">
      <c r="C9" s="445" t="s">
        <v>316</v>
      </c>
      <c r="D9" s="445"/>
      <c r="E9" s="445"/>
      <c r="F9" s="445"/>
      <c r="G9" s="445"/>
      <c r="H9" s="445"/>
      <c r="I9" s="189"/>
      <c r="J9" s="189"/>
      <c r="K9" s="189"/>
      <c r="L9" s="189"/>
      <c r="M9" s="189"/>
      <c r="N9" s="189"/>
      <c r="O9" s="189"/>
      <c r="P9" s="189"/>
      <c r="Q9" s="189"/>
      <c r="R9" s="189"/>
    </row>
    <row r="10" spans="2:18" ht="28.5" customHeight="1">
      <c r="B10" s="433" t="s">
        <v>400</v>
      </c>
      <c r="C10" s="433"/>
      <c r="D10" s="433"/>
      <c r="E10" s="433"/>
      <c r="F10" s="433"/>
      <c r="G10" s="433"/>
      <c r="H10" s="433"/>
      <c r="I10" s="190"/>
      <c r="J10" s="190"/>
      <c r="K10" s="190"/>
      <c r="L10" s="191"/>
      <c r="M10" s="191"/>
      <c r="N10" s="191"/>
      <c r="O10" s="191"/>
      <c r="P10" s="191"/>
      <c r="Q10" s="191"/>
      <c r="R10" s="191"/>
    </row>
    <row r="11" spans="2:18" ht="11.25" customHeight="1">
      <c r="C11" s="183"/>
      <c r="D11" s="179"/>
      <c r="E11" s="192"/>
      <c r="F11" s="193"/>
    </row>
    <row r="12" spans="2:18" ht="1.5" customHeight="1">
      <c r="C12" s="183"/>
      <c r="D12" s="434"/>
      <c r="E12" s="434"/>
      <c r="F12" s="179"/>
    </row>
    <row r="13" spans="2:18" ht="12.75">
      <c r="C13" s="183"/>
      <c r="D13" s="179"/>
      <c r="E13" s="184" t="s">
        <v>317</v>
      </c>
      <c r="F13" s="194"/>
    </row>
    <row r="14" spans="2:18" ht="12.75">
      <c r="C14" s="179"/>
      <c r="D14" s="179"/>
      <c r="E14" s="195" t="s">
        <v>318</v>
      </c>
      <c r="F14" s="195"/>
    </row>
    <row r="15" spans="2:18" ht="1.5" customHeight="1">
      <c r="B15" s="191"/>
    </row>
    <row r="16" spans="2:18" ht="14.25" customHeight="1">
      <c r="B16" s="196"/>
      <c r="H16" s="195" t="s">
        <v>246</v>
      </c>
    </row>
    <row r="17" spans="2:12" ht="22.5" customHeight="1">
      <c r="B17" s="435" t="s">
        <v>319</v>
      </c>
      <c r="C17" s="435" t="s">
        <v>320</v>
      </c>
      <c r="D17" s="437" t="s">
        <v>321</v>
      </c>
      <c r="E17" s="438"/>
      <c r="F17" s="438"/>
      <c r="G17" s="438"/>
      <c r="H17" s="439"/>
    </row>
    <row r="18" spans="2:12" ht="21" hidden="1" customHeight="1">
      <c r="B18" s="436"/>
      <c r="C18" s="436"/>
      <c r="D18" s="197"/>
      <c r="E18" s="198"/>
      <c r="F18" s="198"/>
      <c r="G18" s="198"/>
      <c r="H18" s="199"/>
    </row>
    <row r="19" spans="2:12" ht="12.75" hidden="1" customHeight="1">
      <c r="B19" s="436"/>
      <c r="C19" s="436"/>
      <c r="D19" s="435" t="s">
        <v>322</v>
      </c>
      <c r="E19" s="441" t="s">
        <v>323</v>
      </c>
      <c r="F19" s="443" t="s">
        <v>324</v>
      </c>
      <c r="G19" s="435" t="s">
        <v>325</v>
      </c>
      <c r="H19" s="435" t="s">
        <v>326</v>
      </c>
    </row>
    <row r="20" spans="2:12" ht="47.25" customHeight="1">
      <c r="B20" s="436"/>
      <c r="C20" s="436"/>
      <c r="D20" s="440"/>
      <c r="E20" s="442"/>
      <c r="F20" s="444"/>
      <c r="G20" s="440"/>
      <c r="H20" s="440"/>
    </row>
    <row r="21" spans="2:12" ht="11.25" customHeight="1">
      <c r="B21" s="200">
        <v>1</v>
      </c>
      <c r="C21" s="201">
        <v>2</v>
      </c>
      <c r="D21" s="200">
        <v>3</v>
      </c>
      <c r="E21" s="202">
        <v>4</v>
      </c>
      <c r="F21" s="200">
        <v>5</v>
      </c>
      <c r="G21" s="200">
        <v>6</v>
      </c>
      <c r="H21" s="200">
        <v>7</v>
      </c>
    </row>
    <row r="22" spans="2:12" ht="29.25" customHeight="1">
      <c r="B22" s="203">
        <v>741</v>
      </c>
      <c r="C22" s="204" t="s">
        <v>327</v>
      </c>
      <c r="D22" s="205">
        <v>315</v>
      </c>
      <c r="E22" s="310">
        <v>570</v>
      </c>
      <c r="F22" s="208">
        <v>117.33</v>
      </c>
      <c r="G22" s="208">
        <v>0</v>
      </c>
      <c r="H22" s="208">
        <f>D22+E22-F22-G22</f>
        <v>767.67</v>
      </c>
    </row>
    <row r="23" spans="2:12" ht="14.45" customHeight="1">
      <c r="B23" s="203"/>
      <c r="C23" s="203"/>
      <c r="D23" s="209"/>
      <c r="E23" s="206"/>
      <c r="F23" s="207"/>
      <c r="G23" s="210"/>
      <c r="H23" s="210"/>
    </row>
    <row r="24" spans="2:12" ht="14.45" customHeight="1">
      <c r="B24" s="203"/>
      <c r="C24" s="203"/>
      <c r="D24" s="209"/>
      <c r="E24" s="206"/>
      <c r="F24" s="207"/>
      <c r="G24" s="210"/>
      <c r="H24" s="210"/>
    </row>
    <row r="25" spans="2:12" ht="14.45" customHeight="1">
      <c r="B25" s="203"/>
      <c r="C25" s="203"/>
      <c r="D25" s="209"/>
      <c r="E25" s="206"/>
      <c r="F25" s="207"/>
      <c r="G25" s="210"/>
      <c r="H25" s="210"/>
    </row>
    <row r="26" spans="2:12" ht="14.45" customHeight="1">
      <c r="B26" s="203"/>
      <c r="C26" s="203"/>
      <c r="D26" s="209"/>
      <c r="E26" s="206"/>
      <c r="F26" s="207"/>
      <c r="G26" s="210"/>
      <c r="H26" s="210"/>
    </row>
    <row r="27" spans="2:12" ht="14.45" customHeight="1">
      <c r="B27" s="211"/>
      <c r="C27" s="212" t="s">
        <v>328</v>
      </c>
      <c r="D27" s="213">
        <f>SUM(D22:D26)</f>
        <v>315</v>
      </c>
      <c r="E27" s="214">
        <f>SUM(E22:E26)</f>
        <v>570</v>
      </c>
      <c r="F27" s="213">
        <f>SUM(F22:F26)</f>
        <v>117.33</v>
      </c>
      <c r="G27" s="213">
        <f>SUM(G22:G26)</f>
        <v>0</v>
      </c>
      <c r="H27" s="213">
        <f>SUM(H22:H26)</f>
        <v>767.67</v>
      </c>
    </row>
    <row r="29" spans="2:12" ht="2.25" customHeight="1">
      <c r="C29" s="179"/>
      <c r="D29" s="179"/>
      <c r="E29" s="179"/>
      <c r="F29" s="179"/>
    </row>
    <row r="30" spans="2:12" ht="33" customHeight="1">
      <c r="B30" s="428" t="s">
        <v>224</v>
      </c>
      <c r="C30" s="428"/>
      <c r="D30" s="228"/>
      <c r="E30" s="230"/>
      <c r="F30" s="179"/>
      <c r="G30" s="429" t="s">
        <v>225</v>
      </c>
      <c r="H30" s="429"/>
      <c r="J30" s="215"/>
      <c r="L30" s="189"/>
    </row>
    <row r="31" spans="2:12" ht="30.75" customHeight="1">
      <c r="B31" s="426" t="s">
        <v>329</v>
      </c>
      <c r="C31" s="426"/>
      <c r="D31" s="216"/>
      <c r="E31" s="217" t="s">
        <v>227</v>
      </c>
      <c r="F31" s="217"/>
      <c r="G31" s="427" t="s">
        <v>228</v>
      </c>
      <c r="H31" s="427"/>
      <c r="I31" s="218"/>
      <c r="J31" s="219"/>
      <c r="L31" s="220"/>
    </row>
    <row r="32" spans="2:12" ht="15.75">
      <c r="C32" s="179"/>
      <c r="D32" s="194"/>
      <c r="E32" s="179"/>
      <c r="F32" s="179"/>
      <c r="I32" s="194"/>
      <c r="J32" s="193"/>
      <c r="K32" s="193"/>
      <c r="L32" s="189"/>
    </row>
    <row r="33" spans="2:14" ht="15.75" customHeight="1">
      <c r="B33" s="430" t="s">
        <v>397</v>
      </c>
      <c r="C33" s="430"/>
      <c r="D33" s="194"/>
      <c r="E33" s="179"/>
      <c r="F33" s="179"/>
      <c r="I33" s="194"/>
      <c r="J33" s="193"/>
      <c r="K33" s="193"/>
      <c r="L33" s="189"/>
    </row>
    <row r="34" spans="2:14" ht="14.25" customHeight="1">
      <c r="B34" s="431" t="s">
        <v>284</v>
      </c>
      <c r="C34" s="431"/>
      <c r="D34" s="179"/>
      <c r="E34" s="221"/>
      <c r="F34" s="179"/>
      <c r="G34" s="432" t="s">
        <v>229</v>
      </c>
      <c r="H34" s="432"/>
      <c r="I34" s="222"/>
      <c r="J34" s="215"/>
      <c r="L34" s="189"/>
      <c r="N34" s="223"/>
    </row>
    <row r="35" spans="2:14" ht="48.75" customHeight="1">
      <c r="B35" s="426" t="s">
        <v>330</v>
      </c>
      <c r="C35" s="426"/>
      <c r="D35" s="224"/>
      <c r="E35" s="217" t="s">
        <v>227</v>
      </c>
      <c r="F35" s="217"/>
      <c r="G35" s="427" t="s">
        <v>228</v>
      </c>
      <c r="H35" s="427"/>
      <c r="I35" s="225"/>
      <c r="J35" s="219"/>
      <c r="L35" s="220"/>
      <c r="N35" s="226"/>
    </row>
    <row r="36" spans="2:14">
      <c r="B36" s="185"/>
      <c r="C36" s="227"/>
      <c r="D36" s="227"/>
      <c r="E36" s="227"/>
      <c r="F36" s="227"/>
      <c r="G36" s="185"/>
      <c r="H36" s="185"/>
      <c r="I36" s="185"/>
      <c r="J36" s="185"/>
      <c r="K36" s="185"/>
    </row>
    <row r="37" spans="2:14">
      <c r="B37" s="382"/>
      <c r="C37" s="382"/>
      <c r="D37" s="382"/>
      <c r="E37" s="382"/>
      <c r="F37" s="382"/>
      <c r="G37" s="185"/>
      <c r="H37" s="185"/>
      <c r="I37" s="185"/>
      <c r="J37" s="185"/>
      <c r="K37" s="185"/>
    </row>
    <row r="38" spans="2:14">
      <c r="B38" s="185"/>
      <c r="C38" s="227"/>
      <c r="D38" s="227"/>
      <c r="E38" s="227"/>
      <c r="F38" s="227"/>
      <c r="G38" s="185"/>
      <c r="H38" s="185"/>
      <c r="I38" s="185"/>
      <c r="J38" s="185"/>
      <c r="K38" s="185"/>
    </row>
    <row r="39" spans="2:14">
      <c r="B39" s="185"/>
      <c r="C39" s="227"/>
      <c r="D39" s="227"/>
      <c r="E39" s="227"/>
      <c r="F39" s="227"/>
      <c r="G39" s="185"/>
      <c r="H39" s="185"/>
      <c r="I39" s="185"/>
      <c r="J39" s="185"/>
      <c r="K39" s="185"/>
    </row>
    <row r="40" spans="2:14">
      <c r="B40" s="185"/>
      <c r="C40" s="227"/>
      <c r="D40" s="227"/>
      <c r="E40" s="227"/>
      <c r="F40" s="227"/>
      <c r="G40" s="185"/>
      <c r="H40" s="185"/>
      <c r="I40" s="185"/>
      <c r="J40" s="185"/>
      <c r="K40" s="185"/>
    </row>
    <row r="41" spans="2:14">
      <c r="B41" s="185"/>
      <c r="C41" s="227"/>
      <c r="D41" s="227"/>
      <c r="E41" s="227"/>
      <c r="F41" s="227"/>
      <c r="G41" s="185"/>
      <c r="H41" s="185"/>
      <c r="I41" s="185"/>
      <c r="J41" s="185"/>
      <c r="K41" s="185"/>
    </row>
    <row r="42" spans="2:14">
      <c r="B42" s="185"/>
      <c r="C42" s="227"/>
      <c r="D42" s="227"/>
      <c r="E42" s="227"/>
      <c r="F42" s="227"/>
      <c r="G42" s="185"/>
      <c r="H42" s="185"/>
      <c r="I42" s="185"/>
      <c r="J42" s="185"/>
      <c r="K42" s="185"/>
    </row>
    <row r="43" spans="2:14">
      <c r="B43" s="185"/>
      <c r="C43" s="227"/>
      <c r="D43" s="227"/>
      <c r="E43" s="227"/>
      <c r="F43" s="227"/>
      <c r="G43" s="185"/>
      <c r="H43" s="185"/>
      <c r="I43" s="185"/>
      <c r="J43" s="185"/>
      <c r="K43" s="185"/>
    </row>
    <row r="44" spans="2:14">
      <c r="B44" s="185"/>
      <c r="C44" s="227"/>
      <c r="D44" s="227"/>
      <c r="E44" s="227"/>
      <c r="F44" s="227"/>
      <c r="G44" s="185"/>
      <c r="H44" s="185"/>
      <c r="I44" s="185"/>
      <c r="J44" s="185"/>
      <c r="K44" s="185"/>
    </row>
    <row r="45" spans="2:14">
      <c r="B45" s="185"/>
      <c r="C45" s="227"/>
      <c r="D45" s="227"/>
      <c r="E45" s="227"/>
      <c r="F45" s="227"/>
      <c r="G45" s="185"/>
      <c r="H45" s="185"/>
      <c r="I45" s="185"/>
      <c r="J45" s="185"/>
      <c r="K45" s="185"/>
    </row>
    <row r="46" spans="2:14">
      <c r="B46" s="185"/>
      <c r="C46" s="227"/>
      <c r="D46" s="227"/>
      <c r="E46" s="227"/>
      <c r="F46" s="227"/>
      <c r="G46" s="185"/>
      <c r="H46" s="185"/>
      <c r="I46" s="185"/>
      <c r="J46" s="185"/>
      <c r="K46" s="185"/>
    </row>
    <row r="47" spans="2:14">
      <c r="B47" s="185"/>
      <c r="C47" s="227"/>
      <c r="D47" s="227"/>
      <c r="E47" s="227"/>
      <c r="F47" s="227"/>
      <c r="G47" s="185"/>
      <c r="H47" s="185"/>
      <c r="I47" s="185"/>
      <c r="J47" s="185"/>
      <c r="K47" s="185"/>
    </row>
    <row r="48" spans="2:14">
      <c r="B48" s="185"/>
      <c r="C48" s="227"/>
      <c r="D48" s="227"/>
      <c r="E48" s="227"/>
      <c r="F48" s="227"/>
      <c r="G48" s="185"/>
      <c r="H48" s="185"/>
      <c r="I48" s="185"/>
      <c r="J48" s="185"/>
      <c r="K48" s="185"/>
    </row>
    <row r="49" spans="2:11">
      <c r="B49" s="185"/>
      <c r="C49" s="227"/>
      <c r="D49" s="227"/>
      <c r="E49" s="227"/>
      <c r="F49" s="227"/>
      <c r="G49" s="185"/>
      <c r="H49" s="185"/>
      <c r="I49" s="185"/>
      <c r="J49" s="185"/>
      <c r="K49" s="185"/>
    </row>
    <row r="50" spans="2:11">
      <c r="B50" s="185"/>
      <c r="C50" s="227"/>
      <c r="D50" s="227"/>
      <c r="E50" s="227"/>
      <c r="F50" s="227"/>
      <c r="G50" s="185"/>
      <c r="H50" s="185"/>
      <c r="I50" s="185"/>
      <c r="J50" s="185"/>
      <c r="K50" s="185"/>
    </row>
    <row r="51" spans="2:11">
      <c r="B51" s="185"/>
      <c r="C51" s="227"/>
      <c r="D51" s="227"/>
      <c r="E51" s="227"/>
      <c r="F51" s="227"/>
      <c r="G51" s="185"/>
      <c r="H51" s="185"/>
      <c r="I51" s="185"/>
      <c r="J51" s="185"/>
      <c r="K51" s="185"/>
    </row>
    <row r="52" spans="2:11">
      <c r="B52" s="185"/>
      <c r="C52" s="227"/>
      <c r="D52" s="227"/>
      <c r="E52" s="227"/>
      <c r="F52" s="227"/>
      <c r="G52" s="185"/>
      <c r="H52" s="185"/>
      <c r="I52" s="185"/>
      <c r="J52" s="185"/>
      <c r="K52" s="185"/>
    </row>
    <row r="53" spans="2:11">
      <c r="B53" s="185"/>
      <c r="C53" s="227"/>
      <c r="D53" s="227"/>
      <c r="E53" s="227"/>
      <c r="F53" s="227"/>
      <c r="G53" s="185"/>
      <c r="H53" s="185"/>
      <c r="I53" s="185"/>
      <c r="J53" s="185"/>
      <c r="K53" s="185"/>
    </row>
    <row r="54" spans="2:11">
      <c r="B54" s="185"/>
      <c r="C54" s="227"/>
      <c r="D54" s="227"/>
      <c r="E54" s="227"/>
      <c r="F54" s="227"/>
      <c r="G54" s="185"/>
      <c r="H54" s="185"/>
      <c r="I54" s="185"/>
      <c r="J54" s="185"/>
      <c r="K54" s="185"/>
    </row>
    <row r="55" spans="2:11">
      <c r="B55" s="185"/>
      <c r="C55" s="227"/>
      <c r="D55" s="227"/>
      <c r="E55" s="227"/>
      <c r="F55" s="227"/>
      <c r="G55" s="185"/>
      <c r="H55" s="185"/>
      <c r="I55" s="185"/>
      <c r="J55" s="185"/>
      <c r="K55" s="185"/>
    </row>
    <row r="56" spans="2:11">
      <c r="B56" s="185"/>
      <c r="C56" s="227"/>
      <c r="D56" s="227"/>
      <c r="E56" s="227"/>
      <c r="F56" s="227"/>
      <c r="G56" s="185"/>
      <c r="H56" s="185"/>
      <c r="I56" s="185"/>
      <c r="J56" s="185"/>
      <c r="K56" s="185"/>
    </row>
    <row r="57" spans="2:11">
      <c r="B57" s="185"/>
      <c r="C57" s="227"/>
      <c r="D57" s="227"/>
      <c r="E57" s="227"/>
      <c r="F57" s="227"/>
      <c r="G57" s="185"/>
      <c r="H57" s="185"/>
      <c r="I57" s="185"/>
      <c r="J57" s="185"/>
      <c r="K57" s="185"/>
    </row>
    <row r="58" spans="2:11">
      <c r="B58" s="185"/>
      <c r="C58" s="227"/>
      <c r="D58" s="227"/>
      <c r="E58" s="227"/>
      <c r="F58" s="227"/>
      <c r="G58" s="185"/>
      <c r="H58" s="185"/>
      <c r="I58" s="185"/>
      <c r="J58" s="185"/>
      <c r="K58" s="185"/>
    </row>
  </sheetData>
  <mergeCells count="25">
    <mergeCell ref="C9:H9"/>
    <mergeCell ref="H1:I1"/>
    <mergeCell ref="F2:I2"/>
    <mergeCell ref="F3:H3"/>
    <mergeCell ref="F4:H4"/>
    <mergeCell ref="C6:H6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B35:C35"/>
    <mergeCell ref="G35:H35"/>
    <mergeCell ref="B37:F37"/>
    <mergeCell ref="B30:C30"/>
    <mergeCell ref="G30:H30"/>
    <mergeCell ref="B31:C31"/>
    <mergeCell ref="G31:H31"/>
    <mergeCell ref="B33:C34"/>
    <mergeCell ref="G34:H34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Suvestinė</vt:lpstr>
      <vt:lpstr>Forma Nr.2 SB Suvestinė</vt:lpstr>
      <vt:lpstr>Forma Nr.2 SB 7117</vt:lpstr>
      <vt:lpstr>Forma Nr.2 SB 71110</vt:lpstr>
      <vt:lpstr>Forma Nr.2 S</vt:lpstr>
      <vt:lpstr>9 priedas</vt:lpstr>
      <vt:lpstr>9 priedo pažyma</vt:lpstr>
      <vt:lpstr>Pažyma apie pajamas</vt:lpstr>
      <vt:lpstr>Forma Nr. S7</vt:lpstr>
      <vt:lpstr>Gautų FS pažyma</vt:lpstr>
      <vt:lpstr>Sukauptų FS pažyma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Rasma Balsienė</cp:lastModifiedBy>
  <cp:lastPrinted>2023-10-09T08:32:10Z</cp:lastPrinted>
  <dcterms:created xsi:type="dcterms:W3CDTF">2022-03-30T11:04:35Z</dcterms:created>
  <dcterms:modified xsi:type="dcterms:W3CDTF">2023-10-09T08:33:07Z</dcterms:modified>
  <cp:category/>
</cp:coreProperties>
</file>